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-150" yWindow="-360" windowWidth="17640" windowHeight="12660" tabRatio="855" activeTab="2"/>
  </bookViews>
  <sheets>
    <sheet name="Инструкция" sheetId="290" r:id="rId1"/>
    <sheet name="Лог обновления" sheetId="210" state="veryHidden" r:id="rId2"/>
    <sheet name="Титульный" sheetId="250" r:id="rId3"/>
    <sheet name="Раздел I. А" sheetId="282" r:id="rId4"/>
    <sheet name="Раздел I. Б" sheetId="283" r:id="rId5"/>
    <sheet name="Раздел I. В" sheetId="284" r:id="rId6"/>
    <sheet name="Раздел II. А" sheetId="285" r:id="rId7"/>
    <sheet name="Раздел II. Б" sheetId="286" r:id="rId8"/>
    <sheet name="Раздел III" sheetId="287" r:id="rId9"/>
    <sheet name="Раздел IV" sheetId="288" r:id="rId10"/>
    <sheet name="Комментарии" sheetId="291" r:id="rId11"/>
    <sheet name="Проверка" sheetId="263" r:id="rId12"/>
    <sheet name="Statistic" sheetId="293" state="veryHidden" r:id="rId13"/>
    <sheet name="TEHSHEET" sheetId="123" state="veryHidden" r:id="rId14"/>
    <sheet name="et_union" sheetId="242" state="veryHidden" r:id="rId15"/>
    <sheet name="AllSheetsInThisWorkbook" sheetId="158" state="veryHidden" r:id="rId16"/>
    <sheet name="modHTTP" sheetId="302" state="veryHidden" r:id="rId17"/>
    <sheet name="mod_01" sheetId="280" state="veryHidden" r:id="rId18"/>
    <sheet name="mod_11" sheetId="265" state="veryHidden" r:id="rId19"/>
    <sheet name="mod_12" sheetId="266" state="veryHidden" r:id="rId20"/>
    <sheet name="mod_13" sheetId="269" state="veryHidden" r:id="rId21"/>
    <sheet name="mod_21" sheetId="270" state="veryHidden" r:id="rId22"/>
    <sheet name="mod_22" sheetId="271" state="veryHidden" r:id="rId23"/>
    <sheet name="mod_31" sheetId="272" state="veryHidden" r:id="rId24"/>
    <sheet name="mod_41" sheetId="289" state="veryHidden" r:id="rId25"/>
    <sheet name="modComm" sheetId="292" state="veryHidden" r:id="rId26"/>
    <sheet name="modListProv" sheetId="301" state="veryHidden" r:id="rId27"/>
    <sheet name="modButton" sheetId="217" state="veryHidden" r:id="rId28"/>
    <sheet name="modInstruction" sheetId="297" state="veryHidden" r:id="rId29"/>
    <sheet name="REESTR_ORG" sheetId="159" state="veryHidden" r:id="rId30"/>
    <sheet name="modfrmCheckUpdates" sheetId="294" state="veryHidden" r:id="rId31"/>
    <sheet name="REESTR_MO" sheetId="161" state="veryHidden" r:id="rId32"/>
    <sheet name="modfrmRegion" sheetId="295" state="veryHidden" r:id="rId33"/>
    <sheet name="modfrmReestr" sheetId="162" state="veryHidden" r:id="rId34"/>
    <sheet name="modReestr" sheetId="164" state="veryHidden" r:id="rId35"/>
    <sheet name="modUpdTemplMain" sheetId="212" state="veryHidden" r:id="rId36"/>
    <sheet name="modfrmDateChoose" sheetId="249" state="veryHidden" r:id="rId37"/>
    <sheet name="modHyperlink" sheetId="298" state="veryHidden" r:id="rId38"/>
    <sheet name="Лист1" sheetId="303" r:id="rId39"/>
  </sheets>
  <externalReferences>
    <externalReference r:id="rId40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ctivity">Титульный!$G$22</definedName>
    <definedName name="add_com">Комментарии!$E$14</definedName>
    <definedName name="all_year_list">[1]TEHSHEET!$E$2:$E$32</definedName>
    <definedName name="anscount" hidden="1">1</definedName>
    <definedName name="chkGetUpdatesValue">Инструкция!$AA$111</definedName>
    <definedName name="chkNoUpdatesValue">Инструкция!$AA$113</definedName>
    <definedName name="code">Инструкция!$B$2</definedName>
    <definedName name="DaNet">TEHSHEET!$G$2:$G$3</definedName>
    <definedName name="date_end">[1]Титульный!$F$32</definedName>
    <definedName name="date_expired">Титульный!$G$15</definedName>
    <definedName name="date_start">[1]Титульный!$F$31</definedName>
    <definedName name="doc_link">Титульный!$G$16</definedName>
    <definedName name="et_com">et_union!$3:$3</definedName>
    <definedName name="FirstLine">Инструкция!$A$6</definedName>
    <definedName name="flag_org">Титульный!$I$19</definedName>
    <definedName name="god">Титульный!$G$13</definedName>
    <definedName name="group_list">[1]TEHSHEET!$K$2:$K$7</definedName>
    <definedName name="inn">Титульный!$G$20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Инструкция!$70:$91</definedName>
    <definedName name="Instr_7">Инструкция!$92:$108</definedName>
    <definedName name="Instr_8">Инструкция!$109:$123</definedName>
    <definedName name="instr_hyp1">Инструкция!$K$59</definedName>
    <definedName name="instr_hyp5">Инструкция!$K$93</definedName>
    <definedName name="kpp">Титульный!$G$21</definedName>
    <definedName name="LastUpdateDate_MO">Титульный!$E$64</definedName>
    <definedName name="LastUpdateDate_ORG">Титульный!$E$65</definedName>
    <definedName name="LastUpdateDate_ReestrOrg">Титульный!$G$17</definedName>
    <definedName name="LIST_MR_MO_OKTMO">REESTR_MO!$A$1:$C$168</definedName>
    <definedName name="mo">Титульный!$G$26</definedName>
    <definedName name="MO_LIST_10">REESTR_MO!$B$21:$B$23</definedName>
    <definedName name="MO_LIST_11">REESTR_MO!$B$24:$B$31</definedName>
    <definedName name="MO_LIST_12">REESTR_MO!$B$32:$B$42</definedName>
    <definedName name="MO_LIST_13">REESTR_MO!$B$43:$B$48</definedName>
    <definedName name="MO_LIST_14">REESTR_MO!$B$49</definedName>
    <definedName name="MO_LIST_15">REESTR_MO!$B$50:$B$57</definedName>
    <definedName name="MO_LIST_16">REESTR_MO!$B$58:$B$61</definedName>
    <definedName name="MO_LIST_17">REESTR_MO!$B$62</definedName>
    <definedName name="MO_LIST_18">REESTR_MO!$B$63:$B$66</definedName>
    <definedName name="MO_LIST_19">REESTR_MO!$B$67:$B$75</definedName>
    <definedName name="MO_LIST_2">REESTR_MO!$B$2:$B$6</definedName>
    <definedName name="MO_LIST_20">REESTR_MO!$B$76</definedName>
    <definedName name="MO_LIST_21">REESTR_MO!$B$77:$B$84</definedName>
    <definedName name="MO_LIST_22">REESTR_MO!$B$85:$B$88</definedName>
    <definedName name="MO_LIST_23">REESTR_MO!$B$89:$B$100</definedName>
    <definedName name="MO_LIST_24">REESTR_MO!$B$101:$B$109</definedName>
    <definedName name="MO_LIST_25">REESTR_MO!$B$110:$B$121</definedName>
    <definedName name="MO_LIST_26">REESTR_MO!$B$122</definedName>
    <definedName name="MO_LIST_27">REESTR_MO!$B$123:$B$127</definedName>
    <definedName name="MO_LIST_28">REESTR_MO!$B$128:$B$136</definedName>
    <definedName name="MO_LIST_29">REESTR_MO!$B$137:$B$141</definedName>
    <definedName name="MO_LIST_3">REESTR_MO!$B$7</definedName>
    <definedName name="MO_LIST_30">REESTR_MO!$B$142:$B$148</definedName>
    <definedName name="MO_LIST_31">REESTR_MO!$B$149:$B$152</definedName>
    <definedName name="MO_LIST_32">REESTR_MO!$B$153:$B$160</definedName>
    <definedName name="MO_LIST_33">REESTR_MO!$B$161:$B$166</definedName>
    <definedName name="MO_LIST_34">REESTR_MO!$B$167</definedName>
    <definedName name="MO_LIST_35">REESTR_MO!$B$168</definedName>
    <definedName name="MO_LIST_4">REESTR_MO!$B$8</definedName>
    <definedName name="MO_LIST_5">REESTR_MO!$B$9</definedName>
    <definedName name="MO_LIST_6">REESTR_MO!$B$10</definedName>
    <definedName name="MO_LIST_7">REESTR_MO!$B$11</definedName>
    <definedName name="MO_LIST_8">REESTR_MO!$B$12</definedName>
    <definedName name="MO_LIST_9">REESTR_MO!$B$13:$B$20</definedName>
    <definedName name="MONTH">TEHSHEET!$E$2:$E$14</definedName>
    <definedName name="month_list">[1]TEHSHEET!$F$2:$F$13</definedName>
    <definedName name="mr">Титульный!$G$24</definedName>
    <definedName name="MR_LIST">REESTR_MO!$D$2:$D$35</definedName>
    <definedName name="nds">Титульный!$G$34</definedName>
    <definedName name="oktmo">Титульный!$G$28</definedName>
    <definedName name="org">Титульный!$G$19</definedName>
    <definedName name="OVERDUE_INTERVAL">Титульный!$G$54</definedName>
    <definedName name="pDel_Comm">Комментарии!$C$13:$C$14</definedName>
    <definedName name="REESTR_ORG_RANGE">REESTR_ORG!$A$2:$K$1322</definedName>
    <definedName name="REGION">TEHSHEET!$B$1:$B$86</definedName>
    <definedName name="region_name">Титульный!$G$11</definedName>
    <definedName name="SAPBEXrevision" hidden="1">1</definedName>
    <definedName name="SAPBEXsysID" hidden="1">"BW2"</definedName>
    <definedName name="SAPBEXwbID" hidden="1">"479GSPMTNK9HM4ZSIVE5K2SH6"</definedName>
    <definedName name="Sposob_Priobr_Range">TEHSHEET!$H$2:$H$4</definedName>
    <definedName name="tit_buy_ee">Титульный!$G$32</definedName>
    <definedName name="tit_gp">Титульный!$G$30</definedName>
    <definedName name="tit_month">Титульный!$G$14</definedName>
    <definedName name="tit_stat_work_place">Титульный!$G$37</definedName>
    <definedName name="tit_type_report">Титульный!$G$36</definedName>
    <definedName name="type_report">TEHSHEET!$K$2:$K$3</definedName>
    <definedName name="UpdStatus">Инструкция!$AA$1</definedName>
    <definedName name="version">Инструкция!$B$3</definedName>
    <definedName name="YEAR">TEHSHEET!$F$2:$F$6</definedName>
    <definedName name="й">P1_SCOPE_16_PRT,P2_SCOPE_16_PRT</definedName>
  </definedNames>
  <calcPr calcId="145621"/>
</workbook>
</file>

<file path=xl/calcChain.xml><?xml version="1.0" encoding="utf-8"?>
<calcChain xmlns="http://schemas.openxmlformats.org/spreadsheetml/2006/main">
  <c r="G26" i="288" l="1"/>
  <c r="J26" i="288" l="1"/>
  <c r="J25" i="288"/>
  <c r="J24" i="288"/>
  <c r="J23" i="288"/>
  <c r="J26" i="287"/>
  <c r="J24" i="287"/>
  <c r="J23" i="287"/>
  <c r="BI41" i="286"/>
  <c r="BH41" i="286"/>
  <c r="BG41" i="286"/>
  <c r="BF41" i="286"/>
  <c r="BI33" i="286"/>
  <c r="BH33" i="286"/>
  <c r="BG33" i="286"/>
  <c r="BF33" i="286"/>
  <c r="BI25" i="286"/>
  <c r="BH25" i="286"/>
  <c r="BG25" i="286"/>
  <c r="BF25" i="286"/>
  <c r="BI17" i="286"/>
  <c r="BH17" i="286"/>
  <c r="BG17" i="286"/>
  <c r="BF17" i="286"/>
  <c r="BE41" i="286"/>
  <c r="BD41" i="286"/>
  <c r="BC41" i="286"/>
  <c r="BB41" i="286"/>
  <c r="BE33" i="286"/>
  <c r="BD33" i="286"/>
  <c r="BC33" i="286"/>
  <c r="BB33" i="286"/>
  <c r="BE25" i="286"/>
  <c r="BD25" i="286"/>
  <c r="BC25" i="286"/>
  <c r="BB25" i="286"/>
  <c r="BE17" i="286"/>
  <c r="BD17" i="286"/>
  <c r="BC17" i="286"/>
  <c r="BB17" i="286"/>
  <c r="BA41" i="286"/>
  <c r="AZ41" i="286"/>
  <c r="AY41" i="286"/>
  <c r="AX41" i="286"/>
  <c r="BA33" i="286"/>
  <c r="AZ33" i="286"/>
  <c r="AY33" i="286"/>
  <c r="AX33" i="286"/>
  <c r="BA25" i="286"/>
  <c r="AZ25" i="286"/>
  <c r="AY25" i="286"/>
  <c r="AX25" i="286"/>
  <c r="BA17" i="286"/>
  <c r="AZ17" i="286"/>
  <c r="AY17" i="286"/>
  <c r="AX17" i="286"/>
  <c r="AW41" i="286"/>
  <c r="AV41" i="286"/>
  <c r="AU41" i="286"/>
  <c r="AT41" i="286"/>
  <c r="AW33" i="286"/>
  <c r="AV33" i="286"/>
  <c r="AU33" i="286"/>
  <c r="AT33" i="286"/>
  <c r="AW25" i="286"/>
  <c r="AV25" i="286"/>
  <c r="AU25" i="286"/>
  <c r="AT25" i="286"/>
  <c r="AW17" i="286"/>
  <c r="AV17" i="286"/>
  <c r="AU17" i="286"/>
  <c r="AT17" i="286"/>
  <c r="AS41" i="286"/>
  <c r="AR41" i="286"/>
  <c r="AQ41" i="286"/>
  <c r="AP41" i="286"/>
  <c r="AS33" i="286"/>
  <c r="AR33" i="286"/>
  <c r="AQ33" i="286"/>
  <c r="AP33" i="286"/>
  <c r="AS25" i="286"/>
  <c r="AR25" i="286"/>
  <c r="AQ25" i="286"/>
  <c r="AP25" i="286"/>
  <c r="AS17" i="286"/>
  <c r="AR17" i="286"/>
  <c r="AQ17" i="286"/>
  <c r="AP17" i="286"/>
  <c r="AO41" i="286"/>
  <c r="AN41" i="286"/>
  <c r="AM41" i="286"/>
  <c r="AL41" i="286"/>
  <c r="AO33" i="286"/>
  <c r="AN33" i="286"/>
  <c r="AM33" i="286"/>
  <c r="AL33" i="286"/>
  <c r="AO25" i="286"/>
  <c r="AN25" i="286"/>
  <c r="AM25" i="286"/>
  <c r="AL25" i="286"/>
  <c r="AO17" i="286"/>
  <c r="AN17" i="286"/>
  <c r="AM17" i="286"/>
  <c r="AL17" i="286"/>
  <c r="AK41" i="286"/>
  <c r="AJ41" i="286"/>
  <c r="AI41" i="286"/>
  <c r="AH41" i="286"/>
  <c r="AK33" i="286"/>
  <c r="AJ33" i="286"/>
  <c r="AI33" i="286"/>
  <c r="AH33" i="286"/>
  <c r="AK25" i="286"/>
  <c r="AJ25" i="286"/>
  <c r="AI25" i="286"/>
  <c r="AH25" i="286"/>
  <c r="AK17" i="286"/>
  <c r="AJ17" i="286"/>
  <c r="AI17" i="286"/>
  <c r="AH17" i="286"/>
  <c r="AG41" i="286"/>
  <c r="AF41" i="286"/>
  <c r="AE41" i="286"/>
  <c r="AD41" i="286"/>
  <c r="AG33" i="286"/>
  <c r="AF33" i="286"/>
  <c r="AE33" i="286"/>
  <c r="AD33" i="286"/>
  <c r="AG25" i="286"/>
  <c r="AF25" i="286"/>
  <c r="AE25" i="286"/>
  <c r="AD25" i="286"/>
  <c r="AG17" i="286"/>
  <c r="AF17" i="286"/>
  <c r="AE17" i="286"/>
  <c r="AD17" i="286"/>
  <c r="AC41" i="286"/>
  <c r="AB41" i="286"/>
  <c r="AA41" i="286"/>
  <c r="Z41" i="286"/>
  <c r="AC33" i="286"/>
  <c r="AB33" i="286"/>
  <c r="AA33" i="286"/>
  <c r="Z33" i="286"/>
  <c r="AC25" i="286"/>
  <c r="AB25" i="286"/>
  <c r="AA25" i="286"/>
  <c r="Z25" i="286"/>
  <c r="AC17" i="286"/>
  <c r="AB17" i="286"/>
  <c r="AA17" i="286"/>
  <c r="Z17" i="286"/>
  <c r="Y41" i="286"/>
  <c r="X41" i="286"/>
  <c r="W41" i="286"/>
  <c r="V41" i="286"/>
  <c r="Y33" i="286"/>
  <c r="X33" i="286"/>
  <c r="W33" i="286"/>
  <c r="V33" i="286"/>
  <c r="Y25" i="286"/>
  <c r="X25" i="286"/>
  <c r="W25" i="286"/>
  <c r="V25" i="286"/>
  <c r="Y17" i="286"/>
  <c r="X17" i="286"/>
  <c r="W17" i="286"/>
  <c r="V17" i="286"/>
  <c r="U41" i="286"/>
  <c r="T41" i="286"/>
  <c r="S41" i="286"/>
  <c r="R41" i="286"/>
  <c r="U33" i="286"/>
  <c r="T33" i="286"/>
  <c r="S33" i="286"/>
  <c r="R33" i="286"/>
  <c r="U25" i="286"/>
  <c r="T25" i="286"/>
  <c r="S25" i="286"/>
  <c r="R25" i="286"/>
  <c r="U17" i="286"/>
  <c r="T17" i="286"/>
  <c r="S17" i="286"/>
  <c r="R17" i="286"/>
  <c r="Q41" i="286"/>
  <c r="P41" i="286"/>
  <c r="O41" i="286"/>
  <c r="N41" i="286"/>
  <c r="Q33" i="286"/>
  <c r="P33" i="286"/>
  <c r="O33" i="286"/>
  <c r="N33" i="286"/>
  <c r="Q25" i="286"/>
  <c r="P25" i="286"/>
  <c r="O25" i="286"/>
  <c r="N25" i="286"/>
  <c r="Q17" i="286"/>
  <c r="P17" i="286"/>
  <c r="O17" i="286"/>
  <c r="N17" i="286"/>
  <c r="M41" i="286"/>
  <c r="L41" i="286"/>
  <c r="K41" i="286"/>
  <c r="J41" i="286"/>
  <c r="M33" i="286"/>
  <c r="L33" i="286"/>
  <c r="K33" i="286"/>
  <c r="J33" i="286"/>
  <c r="M25" i="286"/>
  <c r="L25" i="286"/>
  <c r="K25" i="286"/>
  <c r="J25" i="286"/>
  <c r="M17" i="286"/>
  <c r="L17" i="286"/>
  <c r="K17" i="286"/>
  <c r="J17" i="286"/>
  <c r="I41" i="286"/>
  <c r="H41" i="286"/>
  <c r="G41" i="286"/>
  <c r="F41" i="286"/>
  <c r="I33" i="286"/>
  <c r="H33" i="286"/>
  <c r="G33" i="286"/>
  <c r="F33" i="286"/>
  <c r="I25" i="286"/>
  <c r="H25" i="286"/>
  <c r="G25" i="286"/>
  <c r="F25" i="286"/>
  <c r="I17" i="286"/>
  <c r="H17" i="286"/>
  <c r="G17" i="286"/>
  <c r="F17" i="286"/>
  <c r="DG49" i="285"/>
  <c r="DG48" i="285"/>
  <c r="DG47" i="285"/>
  <c r="DG46" i="285"/>
  <c r="DG45" i="285"/>
  <c r="DG44" i="285"/>
  <c r="DG43" i="285"/>
  <c r="DG42" i="285"/>
  <c r="DM41" i="285"/>
  <c r="DL41" i="285"/>
  <c r="DK41" i="285"/>
  <c r="DJ41" i="285"/>
  <c r="DI41" i="285"/>
  <c r="DH41" i="285"/>
  <c r="DG40" i="285"/>
  <c r="DG39" i="285"/>
  <c r="DG38" i="285"/>
  <c r="DG37" i="285"/>
  <c r="DG36" i="285"/>
  <c r="DG35" i="285"/>
  <c r="DG33" i="285" s="1"/>
  <c r="DG34" i="285"/>
  <c r="DM33" i="285"/>
  <c r="DL33" i="285"/>
  <c r="DK33" i="285"/>
  <c r="DJ33" i="285"/>
  <c r="DI33" i="285"/>
  <c r="DH33" i="285"/>
  <c r="DG32" i="285"/>
  <c r="DG31" i="285"/>
  <c r="DG30" i="285"/>
  <c r="DG29" i="285"/>
  <c r="DG28" i="285"/>
  <c r="DG27" i="285"/>
  <c r="DG26" i="285"/>
  <c r="DM25" i="285"/>
  <c r="DL25" i="285"/>
  <c r="DK25" i="285"/>
  <c r="DJ25" i="285"/>
  <c r="DI25" i="285"/>
  <c r="DH25" i="285"/>
  <c r="DG24" i="285"/>
  <c r="DG23" i="285"/>
  <c r="DG22" i="285"/>
  <c r="DG21" i="285"/>
  <c r="DG20" i="285"/>
  <c r="DG19" i="285"/>
  <c r="DG18" i="285"/>
  <c r="DG50" i="285"/>
  <c r="DM17" i="285"/>
  <c r="DL17" i="285"/>
  <c r="DK17" i="285"/>
  <c r="DJ17" i="285"/>
  <c r="DI17" i="285"/>
  <c r="DH17" i="285"/>
  <c r="CZ49" i="285"/>
  <c r="CZ48" i="285"/>
  <c r="CZ47" i="285"/>
  <c r="CZ46" i="285"/>
  <c r="CZ45" i="285"/>
  <c r="CZ44" i="285"/>
  <c r="CZ43" i="285"/>
  <c r="CZ42" i="285"/>
  <c r="CZ41" i="285" s="1"/>
  <c r="DF41" i="285"/>
  <c r="DE41" i="285"/>
  <c r="DD41" i="285"/>
  <c r="DC41" i="285"/>
  <c r="DB41" i="285"/>
  <c r="DA41" i="285"/>
  <c r="CZ40" i="285"/>
  <c r="CZ39" i="285"/>
  <c r="CZ38" i="285"/>
  <c r="CZ37" i="285"/>
  <c r="CZ36" i="285"/>
  <c r="CZ35" i="285"/>
  <c r="CZ34" i="285"/>
  <c r="DF33" i="285"/>
  <c r="DE33" i="285"/>
  <c r="DD33" i="285"/>
  <c r="DC33" i="285"/>
  <c r="DB33" i="285"/>
  <c r="DA33" i="285"/>
  <c r="CZ32" i="285"/>
  <c r="CZ31" i="285"/>
  <c r="CZ30" i="285"/>
  <c r="CZ29" i="285"/>
  <c r="CZ28" i="285"/>
  <c r="CZ27" i="285"/>
  <c r="CZ26" i="285"/>
  <c r="DF25" i="285"/>
  <c r="DE25" i="285"/>
  <c r="DD25" i="285"/>
  <c r="DC25" i="285"/>
  <c r="DB25" i="285"/>
  <c r="DA25" i="285"/>
  <c r="CZ24" i="285"/>
  <c r="CZ23" i="285"/>
  <c r="CZ22" i="285"/>
  <c r="CZ21" i="285"/>
  <c r="CZ20" i="285"/>
  <c r="CZ19" i="285"/>
  <c r="CZ18" i="285"/>
  <c r="DF17" i="285"/>
  <c r="DE17" i="285"/>
  <c r="DD17" i="285"/>
  <c r="DC17" i="285"/>
  <c r="DB17" i="285"/>
  <c r="DA17" i="285"/>
  <c r="CS49" i="285"/>
  <c r="CS48" i="285"/>
  <c r="CS47" i="285"/>
  <c r="CS46" i="285"/>
  <c r="CS45" i="285"/>
  <c r="CS44" i="285"/>
  <c r="CS43" i="285"/>
  <c r="CS42" i="285"/>
  <c r="CY41" i="285"/>
  <c r="CX41" i="285"/>
  <c r="CW41" i="285"/>
  <c r="CV41" i="285"/>
  <c r="CU41" i="285"/>
  <c r="CT41" i="285"/>
  <c r="CS40" i="285"/>
  <c r="CS39" i="285"/>
  <c r="CS38" i="285"/>
  <c r="CS37" i="285"/>
  <c r="CS36" i="285"/>
  <c r="CS35" i="285"/>
  <c r="CS34" i="285"/>
  <c r="CY33" i="285"/>
  <c r="CX33" i="285"/>
  <c r="CW33" i="285"/>
  <c r="CV33" i="285"/>
  <c r="CU33" i="285"/>
  <c r="CT33" i="285"/>
  <c r="CS32" i="285"/>
  <c r="CS31" i="285"/>
  <c r="CS30" i="285"/>
  <c r="CS29" i="285"/>
  <c r="CS28" i="285"/>
  <c r="CS27" i="285"/>
  <c r="CS26" i="285"/>
  <c r="CY25" i="285"/>
  <c r="CX25" i="285"/>
  <c r="CW25" i="285"/>
  <c r="CV25" i="285"/>
  <c r="CU25" i="285"/>
  <c r="CT25" i="285"/>
  <c r="CS24" i="285"/>
  <c r="CS23" i="285"/>
  <c r="CS22" i="285"/>
  <c r="CS21" i="285"/>
  <c r="CS20" i="285"/>
  <c r="CS19" i="285"/>
  <c r="CS18" i="285"/>
  <c r="CY17" i="285"/>
  <c r="CX17" i="285"/>
  <c r="CW17" i="285"/>
  <c r="CV17" i="285"/>
  <c r="CU17" i="285"/>
  <c r="CT17" i="285"/>
  <c r="CL49" i="285"/>
  <c r="CL48" i="285"/>
  <c r="CL47" i="285"/>
  <c r="CL46" i="285"/>
  <c r="CL45" i="285"/>
  <c r="CL44" i="285"/>
  <c r="CL43" i="285"/>
  <c r="CL41" i="285" s="1"/>
  <c r="CL42" i="285"/>
  <c r="CR41" i="285"/>
  <c r="CQ41" i="285"/>
  <c r="CP41" i="285"/>
  <c r="CO41" i="285"/>
  <c r="CN41" i="285"/>
  <c r="CM41" i="285"/>
  <c r="CL40" i="285"/>
  <c r="CL39" i="285"/>
  <c r="CL38" i="285"/>
  <c r="CL37" i="285"/>
  <c r="CL36" i="285"/>
  <c r="CL35" i="285"/>
  <c r="CL34" i="285"/>
  <c r="CL33" i="285" s="1"/>
  <c r="CR33" i="285"/>
  <c r="CQ33" i="285"/>
  <c r="CP33" i="285"/>
  <c r="CO33" i="285"/>
  <c r="CN33" i="285"/>
  <c r="CM33" i="285"/>
  <c r="CL32" i="285"/>
  <c r="CL31" i="285"/>
  <c r="CL30" i="285"/>
  <c r="CL29" i="285"/>
  <c r="CL28" i="285"/>
  <c r="CL27" i="285"/>
  <c r="CL26" i="285"/>
  <c r="CR25" i="285"/>
  <c r="CQ25" i="285"/>
  <c r="CP25" i="285"/>
  <c r="CO25" i="285"/>
  <c r="CN25" i="285"/>
  <c r="CM25" i="285"/>
  <c r="CL24" i="285"/>
  <c r="CL23" i="285"/>
  <c r="CL22" i="285"/>
  <c r="CL21" i="285"/>
  <c r="CL20" i="285"/>
  <c r="CL19" i="285"/>
  <c r="CL18" i="285"/>
  <c r="CR17" i="285"/>
  <c r="CQ17" i="285"/>
  <c r="CP17" i="285"/>
  <c r="CO17" i="285"/>
  <c r="CN17" i="285"/>
  <c r="CM17" i="285"/>
  <c r="CE49" i="285"/>
  <c r="CE48" i="285"/>
  <c r="CE47" i="285"/>
  <c r="CE46" i="285"/>
  <c r="CE45" i="285"/>
  <c r="CE44" i="285"/>
  <c r="CE43" i="285"/>
  <c r="CE42" i="285"/>
  <c r="CK41" i="285"/>
  <c r="CJ41" i="285"/>
  <c r="CI41" i="285"/>
  <c r="CH41" i="285"/>
  <c r="CG41" i="285"/>
  <c r="CF41" i="285"/>
  <c r="CE40" i="285"/>
  <c r="CE39" i="285"/>
  <c r="CE38" i="285"/>
  <c r="CE37" i="285"/>
  <c r="CE36" i="285"/>
  <c r="CE35" i="285"/>
  <c r="CE34" i="285"/>
  <c r="CE33" i="285" s="1"/>
  <c r="CK33" i="285"/>
  <c r="CJ33" i="285"/>
  <c r="CI33" i="285"/>
  <c r="CH33" i="285"/>
  <c r="CG33" i="285"/>
  <c r="CF33" i="285"/>
  <c r="CE32" i="285"/>
  <c r="CE31" i="285"/>
  <c r="CE30" i="285"/>
  <c r="CE29" i="285"/>
  <c r="CE28" i="285"/>
  <c r="CE27" i="285"/>
  <c r="CE26" i="285"/>
  <c r="CK25" i="285"/>
  <c r="CJ25" i="285"/>
  <c r="CI25" i="285"/>
  <c r="CH25" i="285"/>
  <c r="CG25" i="285"/>
  <c r="CF25" i="285"/>
  <c r="CE24" i="285"/>
  <c r="CE23" i="285"/>
  <c r="CE22" i="285"/>
  <c r="CE21" i="285"/>
  <c r="CE20" i="285"/>
  <c r="CE19" i="285"/>
  <c r="CE18" i="285"/>
  <c r="CE17" i="285" s="1"/>
  <c r="CK17" i="285"/>
  <c r="CJ17" i="285"/>
  <c r="CI17" i="285"/>
  <c r="CH17" i="285"/>
  <c r="CG17" i="285"/>
  <c r="CF17" i="285"/>
  <c r="BX49" i="285"/>
  <c r="BX48" i="285"/>
  <c r="BX47" i="285"/>
  <c r="BX46" i="285"/>
  <c r="BX45" i="285"/>
  <c r="BX44" i="285"/>
  <c r="BX43" i="285"/>
  <c r="BX42" i="285"/>
  <c r="BX41" i="285" s="1"/>
  <c r="CD41" i="285"/>
  <c r="CC41" i="285"/>
  <c r="CB41" i="285"/>
  <c r="CA41" i="285"/>
  <c r="BZ41" i="285"/>
  <c r="BY41" i="285"/>
  <c r="BX40" i="285"/>
  <c r="BX39" i="285"/>
  <c r="BX38" i="285"/>
  <c r="BX37" i="285"/>
  <c r="BX36" i="285"/>
  <c r="BX35" i="285"/>
  <c r="BX34" i="285"/>
  <c r="CD33" i="285"/>
  <c r="CC33" i="285"/>
  <c r="CB33" i="285"/>
  <c r="CA33" i="285"/>
  <c r="BZ33" i="285"/>
  <c r="BY33" i="285"/>
  <c r="BX32" i="285"/>
  <c r="BX31" i="285"/>
  <c r="BX30" i="285"/>
  <c r="BX29" i="285"/>
  <c r="BX28" i="285"/>
  <c r="BX27" i="285"/>
  <c r="BX26" i="285"/>
  <c r="BX25" i="285" s="1"/>
  <c r="CD25" i="285"/>
  <c r="CC25" i="285"/>
  <c r="CB25" i="285"/>
  <c r="CA25" i="285"/>
  <c r="BZ25" i="285"/>
  <c r="BY25" i="285"/>
  <c r="BX24" i="285"/>
  <c r="BX23" i="285"/>
  <c r="BX22" i="285"/>
  <c r="BX21" i="285"/>
  <c r="BX20" i="285"/>
  <c r="BX19" i="285"/>
  <c r="BX50" i="285" s="1"/>
  <c r="BX18" i="285"/>
  <c r="CD17" i="285"/>
  <c r="CC17" i="285"/>
  <c r="CB17" i="285"/>
  <c r="CA17" i="285"/>
  <c r="BZ17" i="285"/>
  <c r="BY17" i="285"/>
  <c r="BQ49" i="285"/>
  <c r="BQ48" i="285"/>
  <c r="BQ47" i="285"/>
  <c r="BQ46" i="285"/>
  <c r="BQ45" i="285"/>
  <c r="BQ44" i="285"/>
  <c r="BQ43" i="285"/>
  <c r="BQ41" i="285" s="1"/>
  <c r="BQ42" i="285"/>
  <c r="BW41" i="285"/>
  <c r="BV41" i="285"/>
  <c r="BU41" i="285"/>
  <c r="BT41" i="285"/>
  <c r="BS41" i="285"/>
  <c r="BR41" i="285"/>
  <c r="BQ40" i="285"/>
  <c r="BQ39" i="285"/>
  <c r="BQ38" i="285"/>
  <c r="BQ37" i="285"/>
  <c r="BQ36" i="285"/>
  <c r="BQ35" i="285"/>
  <c r="BQ34" i="285"/>
  <c r="BQ33" i="285" s="1"/>
  <c r="BW33" i="285"/>
  <c r="BV33" i="285"/>
  <c r="BU33" i="285"/>
  <c r="BT33" i="285"/>
  <c r="BS33" i="285"/>
  <c r="BR33" i="285"/>
  <c r="BQ32" i="285"/>
  <c r="BQ31" i="285"/>
  <c r="BQ30" i="285"/>
  <c r="BQ29" i="285"/>
  <c r="BQ28" i="285"/>
  <c r="BQ27" i="285"/>
  <c r="BQ25" i="285" s="1"/>
  <c r="BQ26" i="285"/>
  <c r="BW25" i="285"/>
  <c r="BV25" i="285"/>
  <c r="BU25" i="285"/>
  <c r="BT25" i="285"/>
  <c r="BS25" i="285"/>
  <c r="BR25" i="285"/>
  <c r="BQ24" i="285"/>
  <c r="BQ23" i="285"/>
  <c r="BQ22" i="285"/>
  <c r="BQ21" i="285"/>
  <c r="BQ20" i="285"/>
  <c r="BQ19" i="285"/>
  <c r="BQ18" i="285"/>
  <c r="BQ50" i="285" s="1"/>
  <c r="BW17" i="285"/>
  <c r="BV17" i="285"/>
  <c r="BU17" i="285"/>
  <c r="BT17" i="285"/>
  <c r="BS17" i="285"/>
  <c r="BR17" i="285"/>
  <c r="BJ49" i="285"/>
  <c r="BJ48" i="285"/>
  <c r="BJ47" i="285"/>
  <c r="BJ46" i="285"/>
  <c r="BJ45" i="285"/>
  <c r="BJ44" i="285"/>
  <c r="BJ43" i="285"/>
  <c r="BJ42" i="285"/>
  <c r="BP41" i="285"/>
  <c r="BO41" i="285"/>
  <c r="BN41" i="285"/>
  <c r="BM41" i="285"/>
  <c r="BL41" i="285"/>
  <c r="BK41" i="285"/>
  <c r="BJ40" i="285"/>
  <c r="BJ39" i="285"/>
  <c r="BJ38" i="285"/>
  <c r="BJ37" i="285"/>
  <c r="BJ36" i="285"/>
  <c r="BJ35" i="285"/>
  <c r="BJ34" i="285"/>
  <c r="BJ33" i="285"/>
  <c r="BP33" i="285"/>
  <c r="BO33" i="285"/>
  <c r="BN33" i="285"/>
  <c r="BM33" i="285"/>
  <c r="BL33" i="285"/>
  <c r="BK33" i="285"/>
  <c r="BJ32" i="285"/>
  <c r="BJ31" i="285"/>
  <c r="BJ30" i="285"/>
  <c r="BJ29" i="285"/>
  <c r="BJ28" i="285"/>
  <c r="BJ27" i="285"/>
  <c r="BJ26" i="285"/>
  <c r="BP25" i="285"/>
  <c r="BO25" i="285"/>
  <c r="BN25" i="285"/>
  <c r="BM25" i="285"/>
  <c r="BL25" i="285"/>
  <c r="BK25" i="285"/>
  <c r="BJ24" i="285"/>
  <c r="BJ23" i="285"/>
  <c r="BJ22" i="285"/>
  <c r="BJ21" i="285"/>
  <c r="BJ20" i="285"/>
  <c r="BJ19" i="285"/>
  <c r="BJ18" i="285"/>
  <c r="BP17" i="285"/>
  <c r="BO17" i="285"/>
  <c r="BN17" i="285"/>
  <c r="BM17" i="285"/>
  <c r="BL17" i="285"/>
  <c r="BK17" i="285"/>
  <c r="BC49" i="285"/>
  <c r="BC48" i="285"/>
  <c r="BC47" i="285"/>
  <c r="BC46" i="285"/>
  <c r="BC45" i="285"/>
  <c r="BC44" i="285"/>
  <c r="BC43" i="285"/>
  <c r="BC42" i="285"/>
  <c r="BI41" i="285"/>
  <c r="BH41" i="285"/>
  <c r="BG41" i="285"/>
  <c r="BF41" i="285"/>
  <c r="BE41" i="285"/>
  <c r="BD41" i="285"/>
  <c r="BC40" i="285"/>
  <c r="BC39" i="285"/>
  <c r="BC38" i="285"/>
  <c r="BC37" i="285"/>
  <c r="BC36" i="285"/>
  <c r="BC35" i="285"/>
  <c r="BC34" i="285"/>
  <c r="BC33" i="285" s="1"/>
  <c r="BI33" i="285"/>
  <c r="BH33" i="285"/>
  <c r="BG33" i="285"/>
  <c r="BF33" i="285"/>
  <c r="BE33" i="285"/>
  <c r="BD33" i="285"/>
  <c r="BC32" i="285"/>
  <c r="BC31" i="285"/>
  <c r="BC30" i="285"/>
  <c r="BC29" i="285"/>
  <c r="BC28" i="285"/>
  <c r="BC27" i="285"/>
  <c r="BC26" i="285"/>
  <c r="BC25" i="285" s="1"/>
  <c r="BI25" i="285"/>
  <c r="BH25" i="285"/>
  <c r="BG25" i="285"/>
  <c r="BF25" i="285"/>
  <c r="BE25" i="285"/>
  <c r="BD25" i="285"/>
  <c r="BC24" i="285"/>
  <c r="BC23" i="285"/>
  <c r="BC22" i="285"/>
  <c r="BC21" i="285"/>
  <c r="BC20" i="285"/>
  <c r="BC19" i="285"/>
  <c r="BC50" i="285" s="1"/>
  <c r="BC18" i="285"/>
  <c r="BI17" i="285"/>
  <c r="BH17" i="285"/>
  <c r="BG17" i="285"/>
  <c r="BF17" i="285"/>
  <c r="BE17" i="285"/>
  <c r="BD17" i="285"/>
  <c r="AV49" i="285"/>
  <c r="AV48" i="285"/>
  <c r="AV47" i="285"/>
  <c r="AV46" i="285"/>
  <c r="AV45" i="285"/>
  <c r="AV44" i="285"/>
  <c r="AV43" i="285"/>
  <c r="AV42" i="285"/>
  <c r="BB41" i="285"/>
  <c r="BA41" i="285"/>
  <c r="AZ41" i="285"/>
  <c r="AY41" i="285"/>
  <c r="AX41" i="285"/>
  <c r="AW41" i="285"/>
  <c r="AV40" i="285"/>
  <c r="AV39" i="285"/>
  <c r="AV38" i="285"/>
  <c r="AV37" i="285"/>
  <c r="AV36" i="285"/>
  <c r="AV35" i="285"/>
  <c r="AV34" i="285"/>
  <c r="AV33" i="285" s="1"/>
  <c r="BB33" i="285"/>
  <c r="BA33" i="285"/>
  <c r="AZ33" i="285"/>
  <c r="AY33" i="285"/>
  <c r="AX33" i="285"/>
  <c r="AW33" i="285"/>
  <c r="AV32" i="285"/>
  <c r="AV31" i="285"/>
  <c r="AV30" i="285"/>
  <c r="AV29" i="285"/>
  <c r="AV28" i="285"/>
  <c r="AV27" i="285"/>
  <c r="AV26" i="285"/>
  <c r="BB25" i="285"/>
  <c r="BA25" i="285"/>
  <c r="AZ25" i="285"/>
  <c r="AY25" i="285"/>
  <c r="AX25" i="285"/>
  <c r="AW25" i="285"/>
  <c r="AV24" i="285"/>
  <c r="AV23" i="285"/>
  <c r="AV22" i="285"/>
  <c r="AV21" i="285"/>
  <c r="AV20" i="285"/>
  <c r="AV19" i="285"/>
  <c r="AV18" i="285"/>
  <c r="AV50" i="285" s="1"/>
  <c r="BB17" i="285"/>
  <c r="BA17" i="285"/>
  <c r="AZ17" i="285"/>
  <c r="AY17" i="285"/>
  <c r="AX17" i="285"/>
  <c r="AW17" i="285"/>
  <c r="AO49" i="285"/>
  <c r="AO48" i="285"/>
  <c r="AO47" i="285"/>
  <c r="AO46" i="285"/>
  <c r="AO45" i="285"/>
  <c r="AO44" i="285"/>
  <c r="AO43" i="285"/>
  <c r="AO42" i="285"/>
  <c r="AO41" i="285" s="1"/>
  <c r="AU41" i="285"/>
  <c r="AT41" i="285"/>
  <c r="AS41" i="285"/>
  <c r="AR41" i="285"/>
  <c r="AQ41" i="285"/>
  <c r="AP41" i="285"/>
  <c r="AO40" i="285"/>
  <c r="AO39" i="285"/>
  <c r="AO38" i="285"/>
  <c r="AO37" i="285"/>
  <c r="AO36" i="285"/>
  <c r="AO35" i="285"/>
  <c r="AO34" i="285"/>
  <c r="AU33" i="285"/>
  <c r="AT33" i="285"/>
  <c r="AS33" i="285"/>
  <c r="AR33" i="285"/>
  <c r="AQ33" i="285"/>
  <c r="AP33" i="285"/>
  <c r="AO32" i="285"/>
  <c r="AO31" i="285"/>
  <c r="AO30" i="285"/>
  <c r="AO29" i="285"/>
  <c r="AO28" i="285"/>
  <c r="AO27" i="285"/>
  <c r="AO26" i="285"/>
  <c r="AO25" i="285" s="1"/>
  <c r="AU25" i="285"/>
  <c r="AT25" i="285"/>
  <c r="AS25" i="285"/>
  <c r="AR25" i="285"/>
  <c r="AQ25" i="285"/>
  <c r="AP25" i="285"/>
  <c r="AO24" i="285"/>
  <c r="AO23" i="285"/>
  <c r="AO22" i="285"/>
  <c r="AO21" i="285"/>
  <c r="AO20" i="285"/>
  <c r="AO19" i="285"/>
  <c r="AO17" i="285" s="1"/>
  <c r="AO18" i="285"/>
  <c r="AU17" i="285"/>
  <c r="AT17" i="285"/>
  <c r="AS17" i="285"/>
  <c r="AR17" i="285"/>
  <c r="AQ17" i="285"/>
  <c r="AP17" i="285"/>
  <c r="AH49" i="285"/>
  <c r="AH48" i="285"/>
  <c r="AH47" i="285"/>
  <c r="AH46" i="285"/>
  <c r="AH45" i="285"/>
  <c r="AH44" i="285"/>
  <c r="AH43" i="285"/>
  <c r="AH42" i="285"/>
  <c r="AN41" i="285"/>
  <c r="AM41" i="285"/>
  <c r="AL41" i="285"/>
  <c r="AK41" i="285"/>
  <c r="AJ41" i="285"/>
  <c r="AI41" i="285"/>
  <c r="AH40" i="285"/>
  <c r="AH39" i="285"/>
  <c r="AH38" i="285"/>
  <c r="AH37" i="285"/>
  <c r="AH36" i="285"/>
  <c r="AH35" i="285"/>
  <c r="AH34" i="285"/>
  <c r="AN33" i="285"/>
  <c r="AM33" i="285"/>
  <c r="AL33" i="285"/>
  <c r="AK33" i="285"/>
  <c r="AJ33" i="285"/>
  <c r="AI33" i="285"/>
  <c r="AH32" i="285"/>
  <c r="AH31" i="285"/>
  <c r="AH30" i="285"/>
  <c r="AH29" i="285"/>
  <c r="AH28" i="285"/>
  <c r="AH27" i="285"/>
  <c r="AH26" i="285"/>
  <c r="AN25" i="285"/>
  <c r="AM25" i="285"/>
  <c r="AL25" i="285"/>
  <c r="AK25" i="285"/>
  <c r="AJ25" i="285"/>
  <c r="AI25" i="285"/>
  <c r="AH24" i="285"/>
  <c r="AH23" i="285"/>
  <c r="AH22" i="285"/>
  <c r="AH21" i="285"/>
  <c r="AH20" i="285"/>
  <c r="AH19" i="285"/>
  <c r="AH18" i="285"/>
  <c r="AN17" i="285"/>
  <c r="AM17" i="285"/>
  <c r="AL17" i="285"/>
  <c r="AK17" i="285"/>
  <c r="AJ17" i="285"/>
  <c r="AI17" i="285"/>
  <c r="AA49" i="285"/>
  <c r="AA48" i="285"/>
  <c r="AA47" i="285"/>
  <c r="AA46" i="285"/>
  <c r="AA45" i="285"/>
  <c r="AA44" i="285"/>
  <c r="AA43" i="285"/>
  <c r="AA41" i="285"/>
  <c r="AA42" i="285"/>
  <c r="AG41" i="285"/>
  <c r="AF41" i="285"/>
  <c r="AE41" i="285"/>
  <c r="AD41" i="285"/>
  <c r="AC41" i="285"/>
  <c r="AB41" i="285"/>
  <c r="AA40" i="285"/>
  <c r="AA39" i="285"/>
  <c r="AA38" i="285"/>
  <c r="AA37" i="285"/>
  <c r="AA36" i="285"/>
  <c r="AA35" i="285"/>
  <c r="AA34" i="285"/>
  <c r="AA33" i="285" s="1"/>
  <c r="AG33" i="285"/>
  <c r="AF33" i="285"/>
  <c r="AE33" i="285"/>
  <c r="AD33" i="285"/>
  <c r="AC33" i="285"/>
  <c r="AB33" i="285"/>
  <c r="AA32" i="285"/>
  <c r="AA31" i="285"/>
  <c r="AA30" i="285"/>
  <c r="AA29" i="285"/>
  <c r="AA28" i="285"/>
  <c r="AA27" i="285"/>
  <c r="AA26" i="285"/>
  <c r="AG25" i="285"/>
  <c r="AF25" i="285"/>
  <c r="AE25" i="285"/>
  <c r="AD25" i="285"/>
  <c r="AC25" i="285"/>
  <c r="AB25" i="285"/>
  <c r="AA24" i="285"/>
  <c r="AA23" i="285"/>
  <c r="AA22" i="285"/>
  <c r="AA21" i="285"/>
  <c r="AA20" i="285"/>
  <c r="AA19" i="285"/>
  <c r="AA18" i="285"/>
  <c r="AG17" i="285"/>
  <c r="AF17" i="285"/>
  <c r="AE17" i="285"/>
  <c r="AD17" i="285"/>
  <c r="AC17" i="285"/>
  <c r="AB17" i="285"/>
  <c r="T49" i="285"/>
  <c r="T48" i="285"/>
  <c r="T47" i="285"/>
  <c r="T46" i="285"/>
  <c r="T45" i="285"/>
  <c r="T44" i="285"/>
  <c r="T43" i="285"/>
  <c r="T42" i="285"/>
  <c r="Z41" i="285"/>
  <c r="Y41" i="285"/>
  <c r="X41" i="285"/>
  <c r="W41" i="285"/>
  <c r="V41" i="285"/>
  <c r="U41" i="285"/>
  <c r="T41" i="285"/>
  <c r="T40" i="285"/>
  <c r="T39" i="285"/>
  <c r="T38" i="285"/>
  <c r="T37" i="285"/>
  <c r="T36" i="285"/>
  <c r="T35" i="285"/>
  <c r="T34" i="285"/>
  <c r="T33" i="285"/>
  <c r="Z33" i="285"/>
  <c r="Y33" i="285"/>
  <c r="X33" i="285"/>
  <c r="W33" i="285"/>
  <c r="V33" i="285"/>
  <c r="U33" i="285"/>
  <c r="T32" i="285"/>
  <c r="T31" i="285"/>
  <c r="T30" i="285"/>
  <c r="T29" i="285"/>
  <c r="T28" i="285"/>
  <c r="T27" i="285"/>
  <c r="T26" i="285"/>
  <c r="Z25" i="285"/>
  <c r="Y25" i="285"/>
  <c r="X25" i="285"/>
  <c r="W25" i="285"/>
  <c r="V25" i="285"/>
  <c r="U25" i="285"/>
  <c r="T25" i="285"/>
  <c r="T24" i="285"/>
  <c r="T23" i="285"/>
  <c r="T22" i="285"/>
  <c r="T21" i="285"/>
  <c r="T20" i="285"/>
  <c r="T19" i="285"/>
  <c r="T18" i="285"/>
  <c r="Z17" i="285"/>
  <c r="Y17" i="285"/>
  <c r="X17" i="285"/>
  <c r="W17" i="285"/>
  <c r="V17" i="285"/>
  <c r="U17" i="285"/>
  <c r="M49" i="285"/>
  <c r="M48" i="285"/>
  <c r="M47" i="285"/>
  <c r="M46" i="285"/>
  <c r="M45" i="285"/>
  <c r="M44" i="285"/>
  <c r="M43" i="285"/>
  <c r="M42" i="285"/>
  <c r="S41" i="285"/>
  <c r="R41" i="285"/>
  <c r="Q41" i="285"/>
  <c r="P41" i="285"/>
  <c r="O41" i="285"/>
  <c r="N41" i="285"/>
  <c r="M40" i="285"/>
  <c r="M39" i="285"/>
  <c r="M38" i="285"/>
  <c r="M37" i="285"/>
  <c r="M36" i="285"/>
  <c r="M35" i="285"/>
  <c r="M34" i="285"/>
  <c r="S33" i="285"/>
  <c r="R33" i="285"/>
  <c r="Q33" i="285"/>
  <c r="P33" i="285"/>
  <c r="O33" i="285"/>
  <c r="N33" i="285"/>
  <c r="M32" i="285"/>
  <c r="M31" i="285"/>
  <c r="M30" i="285"/>
  <c r="M29" i="285"/>
  <c r="M28" i="285"/>
  <c r="M27" i="285"/>
  <c r="M26" i="285"/>
  <c r="S25" i="285"/>
  <c r="R25" i="285"/>
  <c r="Q25" i="285"/>
  <c r="P25" i="285"/>
  <c r="O25" i="285"/>
  <c r="N25" i="285"/>
  <c r="M24" i="285"/>
  <c r="M23" i="285"/>
  <c r="M22" i="285"/>
  <c r="M21" i="285"/>
  <c r="M20" i="285"/>
  <c r="M19" i="285"/>
  <c r="M18" i="285"/>
  <c r="M17" i="285" s="1"/>
  <c r="S17" i="285"/>
  <c r="R17" i="285"/>
  <c r="Q17" i="285"/>
  <c r="P17" i="285"/>
  <c r="O17" i="285"/>
  <c r="N17" i="285"/>
  <c r="F49" i="285"/>
  <c r="F48" i="285"/>
  <c r="F47" i="285"/>
  <c r="F46" i="285"/>
  <c r="F45" i="285"/>
  <c r="F44" i="285"/>
  <c r="F43" i="285"/>
  <c r="F42" i="285"/>
  <c r="L41" i="285"/>
  <c r="K41" i="285"/>
  <c r="J41" i="285"/>
  <c r="I41" i="285"/>
  <c r="H41" i="285"/>
  <c r="G41" i="285"/>
  <c r="F40" i="285"/>
  <c r="F39" i="285"/>
  <c r="F38" i="285"/>
  <c r="F37" i="285"/>
  <c r="F36" i="285"/>
  <c r="F35" i="285"/>
  <c r="F34" i="285"/>
  <c r="L33" i="285"/>
  <c r="K33" i="285"/>
  <c r="J33" i="285"/>
  <c r="I33" i="285"/>
  <c r="H33" i="285"/>
  <c r="G33" i="285"/>
  <c r="F32" i="285"/>
  <c r="F31" i="285"/>
  <c r="F30" i="285"/>
  <c r="F29" i="285"/>
  <c r="F28" i="285"/>
  <c r="F27" i="285"/>
  <c r="F26" i="285"/>
  <c r="L25" i="285"/>
  <c r="K25" i="285"/>
  <c r="J25" i="285"/>
  <c r="I25" i="285"/>
  <c r="H25" i="285"/>
  <c r="G25" i="285"/>
  <c r="F24" i="285"/>
  <c r="F23" i="285"/>
  <c r="F22" i="285"/>
  <c r="F21" i="285"/>
  <c r="F20" i="285"/>
  <c r="F19" i="285"/>
  <c r="F18" i="285"/>
  <c r="L17" i="285"/>
  <c r="K17" i="285"/>
  <c r="J17" i="285"/>
  <c r="I17" i="285"/>
  <c r="H17" i="285"/>
  <c r="G17" i="285"/>
  <c r="Q57" i="284"/>
  <c r="P57" i="284"/>
  <c r="O57" i="284"/>
  <c r="G57" i="284" s="1"/>
  <c r="J57" i="284"/>
  <c r="J55" i="284"/>
  <c r="H57" i="284"/>
  <c r="F57" i="284"/>
  <c r="Q56" i="284"/>
  <c r="P56" i="284"/>
  <c r="O56" i="284"/>
  <c r="O55" i="284"/>
  <c r="J56" i="284"/>
  <c r="H56" i="284"/>
  <c r="H55" i="284" s="1"/>
  <c r="F56" i="284"/>
  <c r="F55" i="284" s="1"/>
  <c r="T55" i="284"/>
  <c r="S55" i="284"/>
  <c r="R55" i="284"/>
  <c r="N55" i="284"/>
  <c r="M55" i="284"/>
  <c r="L55" i="284"/>
  <c r="K55" i="284"/>
  <c r="I55" i="284"/>
  <c r="Q54" i="284"/>
  <c r="P54" i="284"/>
  <c r="O54" i="284"/>
  <c r="J54" i="284"/>
  <c r="H54" i="284"/>
  <c r="F54" i="284"/>
  <c r="Q53" i="284"/>
  <c r="Q52" i="284" s="1"/>
  <c r="P53" i="284"/>
  <c r="O53" i="284"/>
  <c r="O52" i="284" s="1"/>
  <c r="J53" i="284"/>
  <c r="J52" i="284" s="1"/>
  <c r="H53" i="284"/>
  <c r="H52" i="284" s="1"/>
  <c r="F53" i="284"/>
  <c r="F52" i="284" s="1"/>
  <c r="T52" i="284"/>
  <c r="S52" i="284"/>
  <c r="R52" i="284"/>
  <c r="N52" i="284"/>
  <c r="M52" i="284"/>
  <c r="L52" i="284"/>
  <c r="K52" i="284"/>
  <c r="I52" i="284"/>
  <c r="Q51" i="284"/>
  <c r="P51" i="284"/>
  <c r="O51" i="284"/>
  <c r="J51" i="284"/>
  <c r="J49" i="284" s="1"/>
  <c r="H51" i="284"/>
  <c r="F51" i="284"/>
  <c r="Q50" i="284"/>
  <c r="P50" i="284"/>
  <c r="P49" i="284" s="1"/>
  <c r="O50" i="284"/>
  <c r="O49" i="284"/>
  <c r="J50" i="284"/>
  <c r="H50" i="284"/>
  <c r="H49" i="284" s="1"/>
  <c r="F50" i="284"/>
  <c r="T49" i="284"/>
  <c r="S49" i="284"/>
  <c r="R49" i="284"/>
  <c r="Q49" i="284"/>
  <c r="N49" i="284"/>
  <c r="M49" i="284"/>
  <c r="L49" i="284"/>
  <c r="K49" i="284"/>
  <c r="I49" i="284"/>
  <c r="Q48" i="284"/>
  <c r="P48" i="284"/>
  <c r="O48" i="284"/>
  <c r="O46" i="284" s="1"/>
  <c r="J48" i="284"/>
  <c r="H48" i="284"/>
  <c r="H46" i="284" s="1"/>
  <c r="F48" i="284"/>
  <c r="Q47" i="284"/>
  <c r="Q46" i="284" s="1"/>
  <c r="P47" i="284"/>
  <c r="P46" i="284"/>
  <c r="O47" i="284"/>
  <c r="J47" i="284"/>
  <c r="H47" i="284"/>
  <c r="F47" i="284"/>
  <c r="F46" i="284" s="1"/>
  <c r="T46" i="284"/>
  <c r="S46" i="284"/>
  <c r="R46" i="284"/>
  <c r="N46" i="284"/>
  <c r="M46" i="284"/>
  <c r="L46" i="284"/>
  <c r="K46" i="284"/>
  <c r="I46" i="284"/>
  <c r="Q45" i="284"/>
  <c r="P45" i="284"/>
  <c r="O45" i="284"/>
  <c r="J45" i="284"/>
  <c r="G45" i="284" s="1"/>
  <c r="H45" i="284"/>
  <c r="F45" i="284"/>
  <c r="F35" i="284" s="1"/>
  <c r="Q44" i="284"/>
  <c r="Q43" i="284" s="1"/>
  <c r="P44" i="284"/>
  <c r="O44" i="284"/>
  <c r="O43" i="284"/>
  <c r="J44" i="284"/>
  <c r="H44" i="284"/>
  <c r="F44" i="284"/>
  <c r="F43" i="284"/>
  <c r="T43" i="284"/>
  <c r="S43" i="284"/>
  <c r="R43" i="284"/>
  <c r="P43" i="284"/>
  <c r="N43" i="284"/>
  <c r="M43" i="284"/>
  <c r="L43" i="284"/>
  <c r="K43" i="284"/>
  <c r="I43" i="284"/>
  <c r="Q42" i="284"/>
  <c r="P42" i="284"/>
  <c r="O42" i="284"/>
  <c r="G42" i="284" s="1"/>
  <c r="J42" i="284"/>
  <c r="H42" i="284"/>
  <c r="F42" i="284"/>
  <c r="Q41" i="284"/>
  <c r="P41" i="284"/>
  <c r="P40" i="284"/>
  <c r="O41" i="284"/>
  <c r="J41" i="284"/>
  <c r="G41" i="284" s="1"/>
  <c r="G40" i="284" s="1"/>
  <c r="H41" i="284"/>
  <c r="F41" i="284"/>
  <c r="T40" i="284"/>
  <c r="S40" i="284"/>
  <c r="R40" i="284"/>
  <c r="Q40" i="284"/>
  <c r="N40" i="284"/>
  <c r="M40" i="284"/>
  <c r="L40" i="284"/>
  <c r="K40" i="284"/>
  <c r="I40" i="284"/>
  <c r="H40" i="284"/>
  <c r="Q39" i="284"/>
  <c r="P39" i="284"/>
  <c r="O39" i="284"/>
  <c r="G39" i="284" s="1"/>
  <c r="J39" i="284"/>
  <c r="H39" i="284"/>
  <c r="F39" i="284"/>
  <c r="Q38" i="284"/>
  <c r="Q34" i="284" s="1"/>
  <c r="P38" i="284"/>
  <c r="P37" i="284"/>
  <c r="O38" i="284"/>
  <c r="J38" i="284"/>
  <c r="H38" i="284"/>
  <c r="F38" i="284"/>
  <c r="T37" i="284"/>
  <c r="S37" i="284"/>
  <c r="R37" i="284"/>
  <c r="N37" i="284"/>
  <c r="M37" i="284"/>
  <c r="L37" i="284"/>
  <c r="K37" i="284"/>
  <c r="I37" i="284"/>
  <c r="T35" i="284"/>
  <c r="S35" i="284"/>
  <c r="R35" i="284"/>
  <c r="N35" i="284"/>
  <c r="M35" i="284"/>
  <c r="L35" i="284"/>
  <c r="L33" i="284" s="1"/>
  <c r="K35" i="284"/>
  <c r="I35" i="284"/>
  <c r="I33" i="284" s="1"/>
  <c r="I58" i="284" s="1"/>
  <c r="T34" i="284"/>
  <c r="S34" i="284"/>
  <c r="S33" i="284" s="1"/>
  <c r="S58" i="284" s="1"/>
  <c r="R34" i="284"/>
  <c r="N34" i="284"/>
  <c r="N33" i="284" s="1"/>
  <c r="M34" i="284"/>
  <c r="M33" i="284"/>
  <c r="L34" i="284"/>
  <c r="K34" i="284"/>
  <c r="K59" i="284" s="1"/>
  <c r="I34" i="284"/>
  <c r="Q32" i="284"/>
  <c r="G32" i="284" s="1"/>
  <c r="P32" i="284"/>
  <c r="O32" i="284"/>
  <c r="J32" i="284"/>
  <c r="H32" i="284"/>
  <c r="H30" i="284" s="1"/>
  <c r="F32" i="284"/>
  <c r="Q31" i="284"/>
  <c r="Q30" i="284" s="1"/>
  <c r="P31" i="284"/>
  <c r="P30" i="284"/>
  <c r="O31" i="284"/>
  <c r="J31" i="284"/>
  <c r="J30" i="284" s="1"/>
  <c r="H31" i="284"/>
  <c r="F31" i="284"/>
  <c r="F30" i="284" s="1"/>
  <c r="T30" i="284"/>
  <c r="S30" i="284"/>
  <c r="R30" i="284"/>
  <c r="N30" i="284"/>
  <c r="M30" i="284"/>
  <c r="L30" i="284"/>
  <c r="K30" i="284"/>
  <c r="I30" i="284"/>
  <c r="Q29" i="284"/>
  <c r="P29" i="284"/>
  <c r="O29" i="284"/>
  <c r="J29" i="284"/>
  <c r="G29" i="284" s="1"/>
  <c r="H29" i="284"/>
  <c r="F29" i="284"/>
  <c r="Q28" i="284"/>
  <c r="Q27" i="284" s="1"/>
  <c r="P28" i="284"/>
  <c r="P27" i="284" s="1"/>
  <c r="O28" i="284"/>
  <c r="J28" i="284"/>
  <c r="J27" i="284" s="1"/>
  <c r="H28" i="284"/>
  <c r="H27" i="284" s="1"/>
  <c r="F28" i="284"/>
  <c r="F27" i="284" s="1"/>
  <c r="T27" i="284"/>
  <c r="S27" i="284"/>
  <c r="R27" i="284"/>
  <c r="N27" i="284"/>
  <c r="M27" i="284"/>
  <c r="L27" i="284"/>
  <c r="K27" i="284"/>
  <c r="I27" i="284"/>
  <c r="Q26" i="284"/>
  <c r="P26" i="284"/>
  <c r="O26" i="284"/>
  <c r="J26" i="284"/>
  <c r="H26" i="284"/>
  <c r="F26" i="284"/>
  <c r="F17" i="284" s="1"/>
  <c r="Q25" i="284"/>
  <c r="Q24" i="284"/>
  <c r="P25" i="284"/>
  <c r="O25" i="284"/>
  <c r="G25" i="284" s="1"/>
  <c r="J25" i="284"/>
  <c r="H25" i="284"/>
  <c r="F25" i="284"/>
  <c r="T24" i="284"/>
  <c r="S24" i="284"/>
  <c r="R24" i="284"/>
  <c r="N24" i="284"/>
  <c r="M24" i="284"/>
  <c r="L24" i="284"/>
  <c r="K24" i="284"/>
  <c r="I24" i="284"/>
  <c r="Q23" i="284"/>
  <c r="P23" i="284"/>
  <c r="O23" i="284"/>
  <c r="G23" i="284" s="1"/>
  <c r="J23" i="284"/>
  <c r="H23" i="284"/>
  <c r="H21" i="284" s="1"/>
  <c r="F23" i="284"/>
  <c r="Q22" i="284"/>
  <c r="Q21" i="284" s="1"/>
  <c r="P22" i="284"/>
  <c r="P21" i="284"/>
  <c r="O22" i="284"/>
  <c r="J22" i="284"/>
  <c r="H22" i="284"/>
  <c r="F22" i="284"/>
  <c r="T21" i="284"/>
  <c r="S21" i="284"/>
  <c r="R21" i="284"/>
  <c r="O21" i="284"/>
  <c r="N21" i="284"/>
  <c r="M21" i="284"/>
  <c r="L21" i="284"/>
  <c r="K21" i="284"/>
  <c r="I21" i="284"/>
  <c r="Q20" i="284"/>
  <c r="Q17" i="284" s="1"/>
  <c r="P20" i="284"/>
  <c r="O20" i="284"/>
  <c r="O17" i="284" s="1"/>
  <c r="J20" i="284"/>
  <c r="H20" i="284"/>
  <c r="H17" i="284" s="1"/>
  <c r="F20" i="284"/>
  <c r="Q19" i="284"/>
  <c r="Q16" i="284" s="1"/>
  <c r="P19" i="284"/>
  <c r="O19" i="284"/>
  <c r="G19" i="284" s="1"/>
  <c r="J19" i="284"/>
  <c r="H19" i="284"/>
  <c r="F19" i="284"/>
  <c r="T18" i="284"/>
  <c r="S18" i="284"/>
  <c r="R18" i="284"/>
  <c r="P18" i="284"/>
  <c r="N18" i="284"/>
  <c r="M18" i="284"/>
  <c r="L18" i="284"/>
  <c r="K18" i="284"/>
  <c r="I18" i="284"/>
  <c r="T17" i="284"/>
  <c r="S17" i="284"/>
  <c r="R17" i="284"/>
  <c r="R60" i="284" s="1"/>
  <c r="N17" i="284"/>
  <c r="M17" i="284"/>
  <c r="M60" i="284"/>
  <c r="L17" i="284"/>
  <c r="K17" i="284"/>
  <c r="I17" i="284"/>
  <c r="T16" i="284"/>
  <c r="S16" i="284"/>
  <c r="S15" i="284" s="1"/>
  <c r="R16" i="284"/>
  <c r="R15" i="284" s="1"/>
  <c r="N16" i="284"/>
  <c r="M16" i="284"/>
  <c r="M15" i="284" s="1"/>
  <c r="L16" i="284"/>
  <c r="K16" i="284"/>
  <c r="I16" i="284"/>
  <c r="I15" i="284"/>
  <c r="BD48" i="283"/>
  <c r="BE48" i="283"/>
  <c r="BF48" i="283"/>
  <c r="BG48" i="283"/>
  <c r="BH48" i="283"/>
  <c r="BI48" i="283"/>
  <c r="BI47" i="283"/>
  <c r="BH47" i="283"/>
  <c r="BG47" i="283"/>
  <c r="BF47" i="283"/>
  <c r="BE47" i="283"/>
  <c r="BD47" i="283"/>
  <c r="BI46" i="283"/>
  <c r="BH46" i="283"/>
  <c r="BG46" i="283"/>
  <c r="BF46" i="283"/>
  <c r="BE46" i="283"/>
  <c r="BD46" i="283"/>
  <c r="BI45" i="283"/>
  <c r="BH45" i="283"/>
  <c r="BG45" i="283"/>
  <c r="BF45" i="283"/>
  <c r="BE45" i="283"/>
  <c r="BD45" i="283"/>
  <c r="BI44" i="283"/>
  <c r="BH44" i="283"/>
  <c r="BG44" i="283"/>
  <c r="BF44" i="283"/>
  <c r="BE44" i="283"/>
  <c r="BD44" i="283"/>
  <c r="BI43" i="283"/>
  <c r="BH43" i="283"/>
  <c r="BG43" i="283"/>
  <c r="BF43" i="283"/>
  <c r="BE43" i="283"/>
  <c r="BD43" i="283"/>
  <c r="BI42" i="283"/>
  <c r="BH42" i="283"/>
  <c r="BG42" i="283"/>
  <c r="BF42" i="283"/>
  <c r="BE42" i="283"/>
  <c r="BD42" i="283"/>
  <c r="BI41" i="283"/>
  <c r="BH41" i="283"/>
  <c r="BG41" i="283"/>
  <c r="BF41" i="283"/>
  <c r="BE41" i="283"/>
  <c r="BD41" i="283"/>
  <c r="BI39" i="283"/>
  <c r="BH39" i="283"/>
  <c r="BG39" i="283"/>
  <c r="BF39" i="283"/>
  <c r="BE39" i="283"/>
  <c r="BD39" i="283"/>
  <c r="BI38" i="283"/>
  <c r="BH38" i="283"/>
  <c r="BG38" i="283"/>
  <c r="BF38" i="283"/>
  <c r="BE38" i="283"/>
  <c r="BD38" i="283"/>
  <c r="BI37" i="283"/>
  <c r="BH37" i="283"/>
  <c r="BG37" i="283"/>
  <c r="BF37" i="283"/>
  <c r="BE37" i="283"/>
  <c r="BD37" i="283"/>
  <c r="BI36" i="283"/>
  <c r="BH36" i="283"/>
  <c r="BG36" i="283"/>
  <c r="BF36" i="283"/>
  <c r="BE36" i="283"/>
  <c r="BD36" i="283"/>
  <c r="BC36" i="283" s="1"/>
  <c r="BI35" i="283"/>
  <c r="BH35" i="283"/>
  <c r="BG35" i="283"/>
  <c r="BF35" i="283"/>
  <c r="BE35" i="283"/>
  <c r="BD35" i="283"/>
  <c r="BI34" i="283"/>
  <c r="BH34" i="283"/>
  <c r="BG34" i="283"/>
  <c r="BF34" i="283"/>
  <c r="BE34" i="283"/>
  <c r="BC34" i="283"/>
  <c r="BD34" i="283"/>
  <c r="BI33" i="283"/>
  <c r="BH33" i="283"/>
  <c r="BG33" i="283"/>
  <c r="BG32" i="283" s="1"/>
  <c r="BF33" i="283"/>
  <c r="BE33" i="283"/>
  <c r="BD33" i="283"/>
  <c r="BC33" i="283" s="1"/>
  <c r="BI31" i="283"/>
  <c r="BH31" i="283"/>
  <c r="BG31" i="283"/>
  <c r="BF31" i="283"/>
  <c r="BE31" i="283"/>
  <c r="BD31" i="283"/>
  <c r="BI30" i="283"/>
  <c r="BH30" i="283"/>
  <c r="BG30" i="283"/>
  <c r="BF30" i="283"/>
  <c r="BE30" i="283"/>
  <c r="BD30" i="283"/>
  <c r="BI29" i="283"/>
  <c r="BH29" i="283"/>
  <c r="BG29" i="283"/>
  <c r="BF29" i="283"/>
  <c r="BE29" i="283"/>
  <c r="BD29" i="283"/>
  <c r="BC29" i="283" s="1"/>
  <c r="BI28" i="283"/>
  <c r="BH28" i="283"/>
  <c r="BG28" i="283"/>
  <c r="BG24" i="283"/>
  <c r="BF28" i="283"/>
  <c r="BE28" i="283"/>
  <c r="BD28" i="283"/>
  <c r="BC28" i="283"/>
  <c r="BI27" i="283"/>
  <c r="BH27" i="283"/>
  <c r="BG27" i="283"/>
  <c r="BF27" i="283"/>
  <c r="BE27" i="283"/>
  <c r="BD27" i="283"/>
  <c r="BI26" i="283"/>
  <c r="BH26" i="283"/>
  <c r="BG26" i="283"/>
  <c r="BF26" i="283"/>
  <c r="BE26" i="283"/>
  <c r="BD26" i="283"/>
  <c r="BI25" i="283"/>
  <c r="BH25" i="283"/>
  <c r="BH24" i="283" s="1"/>
  <c r="BG25" i="283"/>
  <c r="BF25" i="283"/>
  <c r="BF24" i="283" s="1"/>
  <c r="BE25" i="283"/>
  <c r="BD25" i="283"/>
  <c r="BI23" i="283"/>
  <c r="BH23" i="283"/>
  <c r="BG23" i="283"/>
  <c r="BF23" i="283"/>
  <c r="BE23" i="283"/>
  <c r="BD23" i="283"/>
  <c r="BI22" i="283"/>
  <c r="BH22" i="283"/>
  <c r="BG22" i="283"/>
  <c r="BF22" i="283"/>
  <c r="BE22" i="283"/>
  <c r="BD22" i="283"/>
  <c r="BI21" i="283"/>
  <c r="BH21" i="283"/>
  <c r="BG21" i="283"/>
  <c r="BF21" i="283"/>
  <c r="BE21" i="283"/>
  <c r="BD21" i="283"/>
  <c r="BI20" i="283"/>
  <c r="BH20" i="283"/>
  <c r="BG20" i="283"/>
  <c r="BF20" i="283"/>
  <c r="BE20" i="283"/>
  <c r="BD20" i="283"/>
  <c r="BI19" i="283"/>
  <c r="BH19" i="283"/>
  <c r="BG19" i="283"/>
  <c r="BF19" i="283"/>
  <c r="BE19" i="283"/>
  <c r="BD19" i="283"/>
  <c r="BI18" i="283"/>
  <c r="BH18" i="283"/>
  <c r="BG18" i="283"/>
  <c r="BF18" i="283"/>
  <c r="BE18" i="283"/>
  <c r="BD18" i="283"/>
  <c r="BI17" i="283"/>
  <c r="BH17" i="283"/>
  <c r="BG17" i="283"/>
  <c r="BG49" i="283" s="1"/>
  <c r="BF17" i="283"/>
  <c r="BE17" i="283"/>
  <c r="BD17" i="283"/>
  <c r="AW48" i="283"/>
  <c r="AX48" i="283"/>
  <c r="AY48" i="283"/>
  <c r="AZ48" i="283"/>
  <c r="BA48" i="283"/>
  <c r="AV48" i="283" s="1"/>
  <c r="BB48" i="283"/>
  <c r="BB47" i="283"/>
  <c r="BA47" i="283"/>
  <c r="AZ47" i="283"/>
  <c r="AY47" i="283"/>
  <c r="AX47" i="283"/>
  <c r="AW47" i="283"/>
  <c r="BB46" i="283"/>
  <c r="BA46" i="283"/>
  <c r="AZ46" i="283"/>
  <c r="AY46" i="283"/>
  <c r="AX46" i="283"/>
  <c r="AW46" i="283"/>
  <c r="BB45" i="283"/>
  <c r="BB40" i="283" s="1"/>
  <c r="BA45" i="283"/>
  <c r="AZ45" i="283"/>
  <c r="AZ40" i="283" s="1"/>
  <c r="AY45" i="283"/>
  <c r="AX45" i="283"/>
  <c r="AW45" i="283"/>
  <c r="AV45" i="283"/>
  <c r="BB44" i="283"/>
  <c r="BA44" i="283"/>
  <c r="AZ44" i="283"/>
  <c r="AY44" i="283"/>
  <c r="AX44" i="283"/>
  <c r="AW44" i="283"/>
  <c r="AV44" i="283" s="1"/>
  <c r="BB43" i="283"/>
  <c r="BA43" i="283"/>
  <c r="AZ43" i="283"/>
  <c r="AY43" i="283"/>
  <c r="AX43" i="283"/>
  <c r="AW43" i="283"/>
  <c r="AV43" i="283" s="1"/>
  <c r="BB42" i="283"/>
  <c r="BA42" i="283"/>
  <c r="AZ42" i="283"/>
  <c r="AY42" i="283"/>
  <c r="AX42" i="283"/>
  <c r="AW42" i="283"/>
  <c r="AV42" i="283" s="1"/>
  <c r="BB41" i="283"/>
  <c r="BA41" i="283"/>
  <c r="AZ41" i="283"/>
  <c r="AY41" i="283"/>
  <c r="AY40" i="283" s="1"/>
  <c r="AX41" i="283"/>
  <c r="AW41" i="283"/>
  <c r="BB39" i="283"/>
  <c r="BA39" i="283"/>
  <c r="AZ39" i="283"/>
  <c r="AY39" i="283"/>
  <c r="AX39" i="283"/>
  <c r="AW39" i="283"/>
  <c r="BB38" i="283"/>
  <c r="BA38" i="283"/>
  <c r="AZ38" i="283"/>
  <c r="AY38" i="283"/>
  <c r="AX38" i="283"/>
  <c r="AW38" i="283"/>
  <c r="AV38" i="283" s="1"/>
  <c r="BB37" i="283"/>
  <c r="BA37" i="283"/>
  <c r="AZ37" i="283"/>
  <c r="AY37" i="283"/>
  <c r="AX37" i="283"/>
  <c r="AW37" i="283"/>
  <c r="AV37" i="283" s="1"/>
  <c r="AV32" i="283" s="1"/>
  <c r="BB36" i="283"/>
  <c r="BA36" i="283"/>
  <c r="AZ36" i="283"/>
  <c r="AY36" i="283"/>
  <c r="AX36" i="283"/>
  <c r="AW36" i="283"/>
  <c r="AV36" i="283" s="1"/>
  <c r="BB35" i="283"/>
  <c r="BA35" i="283"/>
  <c r="AZ35" i="283"/>
  <c r="AY35" i="283"/>
  <c r="AX35" i="283"/>
  <c r="AW35" i="283"/>
  <c r="BB34" i="283"/>
  <c r="BA34" i="283"/>
  <c r="AZ34" i="283"/>
  <c r="AY34" i="283"/>
  <c r="AX34" i="283"/>
  <c r="AW34" i="283"/>
  <c r="BB33" i="283"/>
  <c r="BA33" i="283"/>
  <c r="AZ33" i="283"/>
  <c r="AY33" i="283"/>
  <c r="AX33" i="283"/>
  <c r="AW33" i="283"/>
  <c r="AV33" i="283" s="1"/>
  <c r="BB31" i="283"/>
  <c r="BA31" i="283"/>
  <c r="AZ31" i="283"/>
  <c r="AY31" i="283"/>
  <c r="AX31" i="283"/>
  <c r="AW31" i="283"/>
  <c r="AV31" i="283" s="1"/>
  <c r="BB30" i="283"/>
  <c r="BA30" i="283"/>
  <c r="AZ30" i="283"/>
  <c r="AY30" i="283"/>
  <c r="AX30" i="283"/>
  <c r="AW30" i="283"/>
  <c r="BB29" i="283"/>
  <c r="BA29" i="283"/>
  <c r="AZ29" i="283"/>
  <c r="AY29" i="283"/>
  <c r="AX29" i="283"/>
  <c r="AW29" i="283"/>
  <c r="AV29" i="283" s="1"/>
  <c r="BB28" i="283"/>
  <c r="BA28" i="283"/>
  <c r="AZ28" i="283"/>
  <c r="AY28" i="283"/>
  <c r="AX28" i="283"/>
  <c r="AW28" i="283"/>
  <c r="BB27" i="283"/>
  <c r="BA27" i="283"/>
  <c r="AZ27" i="283"/>
  <c r="AY27" i="283"/>
  <c r="AX27" i="283"/>
  <c r="AW27" i="283"/>
  <c r="AV27" i="283" s="1"/>
  <c r="BB26" i="283"/>
  <c r="BA26" i="283"/>
  <c r="AZ26" i="283"/>
  <c r="AY26" i="283"/>
  <c r="AX26" i="283"/>
  <c r="AW26" i="283"/>
  <c r="AW24" i="283" s="1"/>
  <c r="BB25" i="283"/>
  <c r="BA25" i="283"/>
  <c r="BA24" i="283" s="1"/>
  <c r="AZ25" i="283"/>
  <c r="AY25" i="283"/>
  <c r="AX25" i="283"/>
  <c r="AX24" i="283" s="1"/>
  <c r="AW25" i="283"/>
  <c r="BB23" i="283"/>
  <c r="BA23" i="283"/>
  <c r="AZ23" i="283"/>
  <c r="AY23" i="283"/>
  <c r="AX23" i="283"/>
  <c r="AW23" i="283"/>
  <c r="BB22" i="283"/>
  <c r="BA22" i="283"/>
  <c r="AZ22" i="283"/>
  <c r="AY22" i="283"/>
  <c r="AX22" i="283"/>
  <c r="AV22" i="283" s="1"/>
  <c r="AW22" i="283"/>
  <c r="BB21" i="283"/>
  <c r="BA21" i="283"/>
  <c r="AZ21" i="283"/>
  <c r="AY21" i="283"/>
  <c r="AX21" i="283"/>
  <c r="AW21" i="283"/>
  <c r="BB20" i="283"/>
  <c r="BA20" i="283"/>
  <c r="AZ20" i="283"/>
  <c r="AY20" i="283"/>
  <c r="AX20" i="283"/>
  <c r="AV20" i="283" s="1"/>
  <c r="AW20" i="283"/>
  <c r="BB19" i="283"/>
  <c r="BA19" i="283"/>
  <c r="AZ19" i="283"/>
  <c r="AY19" i="283"/>
  <c r="AX19" i="283"/>
  <c r="AW19" i="283"/>
  <c r="BB18" i="283"/>
  <c r="BA18" i="283"/>
  <c r="AZ18" i="283"/>
  <c r="AY18" i="283"/>
  <c r="AX18" i="283"/>
  <c r="AW18" i="283"/>
  <c r="AV18" i="283" s="1"/>
  <c r="BB17" i="283"/>
  <c r="BB16" i="283" s="1"/>
  <c r="BA17" i="283"/>
  <c r="BA49" i="283" s="1"/>
  <c r="AZ17" i="283"/>
  <c r="AY17" i="283"/>
  <c r="AX17" i="283"/>
  <c r="AW17" i="283"/>
  <c r="BQ48" i="283"/>
  <c r="BQ47" i="283"/>
  <c r="BQ46" i="283"/>
  <c r="BQ45" i="283"/>
  <c r="BQ44" i="283"/>
  <c r="BQ43" i="283"/>
  <c r="BQ42" i="283"/>
  <c r="BQ41" i="283"/>
  <c r="BQ40" i="283" s="1"/>
  <c r="BW40" i="283"/>
  <c r="BV40" i="283"/>
  <c r="BU40" i="283"/>
  <c r="BT40" i="283"/>
  <c r="BS40" i="283"/>
  <c r="BR40" i="283"/>
  <c r="BQ39" i="283"/>
  <c r="BQ38" i="283"/>
  <c r="BQ37" i="283"/>
  <c r="BQ36" i="283"/>
  <c r="BQ35" i="283"/>
  <c r="BQ34" i="283"/>
  <c r="BQ32" i="283" s="1"/>
  <c r="BQ33" i="283"/>
  <c r="BW32" i="283"/>
  <c r="BV32" i="283"/>
  <c r="BU32" i="283"/>
  <c r="BT32" i="283"/>
  <c r="BS32" i="283"/>
  <c r="BR32" i="283"/>
  <c r="BQ31" i="283"/>
  <c r="BQ30" i="283"/>
  <c r="BQ29" i="283"/>
  <c r="BQ28" i="283"/>
  <c r="BQ27" i="283"/>
  <c r="BQ26" i="283"/>
  <c r="BQ25" i="283"/>
  <c r="BW24" i="283"/>
  <c r="BV24" i="283"/>
  <c r="BU24" i="283"/>
  <c r="BT24" i="283"/>
  <c r="BS24" i="283"/>
  <c r="BR24" i="283"/>
  <c r="BQ23" i="283"/>
  <c r="BQ22" i="283"/>
  <c r="BQ21" i="283"/>
  <c r="BQ20" i="283"/>
  <c r="BQ19" i="283"/>
  <c r="BQ18" i="283"/>
  <c r="BQ17" i="283"/>
  <c r="BQ49" i="283"/>
  <c r="BW16" i="283"/>
  <c r="BV16" i="283"/>
  <c r="BU16" i="283"/>
  <c r="BT16" i="283"/>
  <c r="BS16" i="283"/>
  <c r="BR16" i="283"/>
  <c r="BJ48" i="283"/>
  <c r="BJ47" i="283"/>
  <c r="BJ46" i="283"/>
  <c r="BJ45" i="283"/>
  <c r="BJ44" i="283"/>
  <c r="BJ43" i="283"/>
  <c r="BJ42" i="283"/>
  <c r="BJ41" i="283"/>
  <c r="BJ40" i="283" s="1"/>
  <c r="BP40" i="283"/>
  <c r="BO40" i="283"/>
  <c r="BN40" i="283"/>
  <c r="BM40" i="283"/>
  <c r="BL40" i="283"/>
  <c r="BK40" i="283"/>
  <c r="BJ39" i="283"/>
  <c r="BJ38" i="283"/>
  <c r="BJ37" i="283"/>
  <c r="BJ36" i="283"/>
  <c r="BJ35" i="283"/>
  <c r="BJ34" i="283"/>
  <c r="BJ32" i="283" s="1"/>
  <c r="BJ33" i="283"/>
  <c r="BP32" i="283"/>
  <c r="BO32" i="283"/>
  <c r="BN32" i="283"/>
  <c r="BM32" i="283"/>
  <c r="BL32" i="283"/>
  <c r="BK32" i="283"/>
  <c r="BJ31" i="283"/>
  <c r="BJ30" i="283"/>
  <c r="BJ29" i="283"/>
  <c r="BJ28" i="283"/>
  <c r="BJ27" i="283"/>
  <c r="BJ26" i="283"/>
  <c r="BJ25" i="283"/>
  <c r="BJ24" i="283" s="1"/>
  <c r="BP24" i="283"/>
  <c r="BO24" i="283"/>
  <c r="BN24" i="283"/>
  <c r="BM24" i="283"/>
  <c r="BL24" i="283"/>
  <c r="BK24" i="283"/>
  <c r="BJ23" i="283"/>
  <c r="BJ22" i="283"/>
  <c r="BJ21" i="283"/>
  <c r="BJ20" i="283"/>
  <c r="BJ19" i="283"/>
  <c r="BJ18" i="283"/>
  <c r="BJ17" i="283"/>
  <c r="BP16" i="283"/>
  <c r="BO16" i="283"/>
  <c r="BN16" i="283"/>
  <c r="BM16" i="283"/>
  <c r="BL16" i="283"/>
  <c r="BK16" i="283"/>
  <c r="BB32" i="283"/>
  <c r="AO48" i="283"/>
  <c r="AO47" i="283"/>
  <c r="AO46" i="283"/>
  <c r="AO45" i="283"/>
  <c r="AO44" i="283"/>
  <c r="AO43" i="283"/>
  <c r="AO42" i="283"/>
  <c r="AO41" i="283"/>
  <c r="AO40" i="283" s="1"/>
  <c r="AU40" i="283"/>
  <c r="AT40" i="283"/>
  <c r="AS40" i="283"/>
  <c r="AR40" i="283"/>
  <c r="AQ40" i="283"/>
  <c r="AP40" i="283"/>
  <c r="AO39" i="283"/>
  <c r="AO38" i="283"/>
  <c r="AO37" i="283"/>
  <c r="AO36" i="283"/>
  <c r="AO35" i="283"/>
  <c r="AO34" i="283"/>
  <c r="AO33" i="283"/>
  <c r="AU32" i="283"/>
  <c r="AT32" i="283"/>
  <c r="AS32" i="283"/>
  <c r="AR32" i="283"/>
  <c r="AQ32" i="283"/>
  <c r="AP32" i="283"/>
  <c r="AO31" i="283"/>
  <c r="AO30" i="283"/>
  <c r="AO29" i="283"/>
  <c r="AO28" i="283"/>
  <c r="AO27" i="283"/>
  <c r="AO26" i="283"/>
  <c r="AO25" i="283"/>
  <c r="AO24" i="283" s="1"/>
  <c r="AU24" i="283"/>
  <c r="AT24" i="283"/>
  <c r="AS24" i="283"/>
  <c r="AR24" i="283"/>
  <c r="AQ24" i="283"/>
  <c r="AP24" i="283"/>
  <c r="AO23" i="283"/>
  <c r="AO22" i="283"/>
  <c r="AO21" i="283"/>
  <c r="AO20" i="283"/>
  <c r="AO19" i="283"/>
  <c r="AO18" i="283"/>
  <c r="AO17" i="283"/>
  <c r="AU16" i="283"/>
  <c r="AT16" i="283"/>
  <c r="AS16" i="283"/>
  <c r="AR16" i="283"/>
  <c r="AQ16" i="283"/>
  <c r="AP16" i="283"/>
  <c r="AH48" i="283"/>
  <c r="AH47" i="283"/>
  <c r="AH46" i="283"/>
  <c r="AH45" i="283"/>
  <c r="AH44" i="283"/>
  <c r="AH43" i="283"/>
  <c r="AH42" i="283"/>
  <c r="AH41" i="283"/>
  <c r="AN40" i="283"/>
  <c r="AM40" i="283"/>
  <c r="AL40" i="283"/>
  <c r="AK40" i="283"/>
  <c r="AJ40" i="283"/>
  <c r="AI40" i="283"/>
  <c r="AH39" i="283"/>
  <c r="AH38" i="283"/>
  <c r="AH37" i="283"/>
  <c r="AH36" i="283"/>
  <c r="AH35" i="283"/>
  <c r="AH34" i="283"/>
  <c r="AH33" i="283"/>
  <c r="AH32" i="283" s="1"/>
  <c r="AN32" i="283"/>
  <c r="AM32" i="283"/>
  <c r="AL32" i="283"/>
  <c r="AK32" i="283"/>
  <c r="AJ32" i="283"/>
  <c r="AI32" i="283"/>
  <c r="AH31" i="283"/>
  <c r="AH30" i="283"/>
  <c r="AH29" i="283"/>
  <c r="AH28" i="283"/>
  <c r="AH27" i="283"/>
  <c r="AH26" i="283"/>
  <c r="AH25" i="283"/>
  <c r="AN24" i="283"/>
  <c r="AM24" i="283"/>
  <c r="AL24" i="283"/>
  <c r="AK24" i="283"/>
  <c r="AJ24" i="283"/>
  <c r="AI24" i="283"/>
  <c r="AH23" i="283"/>
  <c r="AH22" i="283"/>
  <c r="AH21" i="283"/>
  <c r="AH20" i="283"/>
  <c r="AH19" i="283"/>
  <c r="AH18" i="283"/>
  <c r="AH17" i="283"/>
  <c r="AN16" i="283"/>
  <c r="AM16" i="283"/>
  <c r="AL16" i="283"/>
  <c r="AK16" i="283"/>
  <c r="AJ16" i="283"/>
  <c r="AI16" i="283"/>
  <c r="AA48" i="283"/>
  <c r="AA47" i="283"/>
  <c r="AA46" i="283"/>
  <c r="AA45" i="283"/>
  <c r="AA44" i="283"/>
  <c r="AA43" i="283"/>
  <c r="AA42" i="283"/>
  <c r="AA41" i="283"/>
  <c r="AG40" i="283"/>
  <c r="AF40" i="283"/>
  <c r="AE40" i="283"/>
  <c r="AD40" i="283"/>
  <c r="AC40" i="283"/>
  <c r="AB40" i="283"/>
  <c r="AA39" i="283"/>
  <c r="AA38" i="283"/>
  <c r="AA37" i="283"/>
  <c r="AA36" i="283"/>
  <c r="AA35" i="283"/>
  <c r="AA34" i="283"/>
  <c r="AA33" i="283"/>
  <c r="AA32" i="283" s="1"/>
  <c r="AG32" i="283"/>
  <c r="AF32" i="283"/>
  <c r="AE32" i="283"/>
  <c r="AD32" i="283"/>
  <c r="AC32" i="283"/>
  <c r="AB32" i="283"/>
  <c r="AA31" i="283"/>
  <c r="AA30" i="283"/>
  <c r="AA29" i="283"/>
  <c r="AA28" i="283"/>
  <c r="AA27" i="283"/>
  <c r="AA26" i="283"/>
  <c r="AA25" i="283"/>
  <c r="AA24" i="283" s="1"/>
  <c r="AG24" i="283"/>
  <c r="AF24" i="283"/>
  <c r="AE24" i="283"/>
  <c r="AD24" i="283"/>
  <c r="AC24" i="283"/>
  <c r="AB24" i="283"/>
  <c r="AA23" i="283"/>
  <c r="AA22" i="283"/>
  <c r="AA21" i="283"/>
  <c r="AA20" i="283"/>
  <c r="AA19" i="283"/>
  <c r="AA18" i="283"/>
  <c r="AA49" i="283" s="1"/>
  <c r="AA17" i="283"/>
  <c r="AA16" i="283"/>
  <c r="AG16" i="283"/>
  <c r="AF16" i="283"/>
  <c r="AE16" i="283"/>
  <c r="AD16" i="283"/>
  <c r="AC16" i="283"/>
  <c r="AB16" i="283"/>
  <c r="T48" i="283"/>
  <c r="T47" i="283"/>
  <c r="T46" i="283"/>
  <c r="T45" i="283"/>
  <c r="T44" i="283"/>
  <c r="T43" i="283"/>
  <c r="T42" i="283"/>
  <c r="T41" i="283"/>
  <c r="T40" i="283" s="1"/>
  <c r="Z40" i="283"/>
  <c r="Y40" i="283"/>
  <c r="X40" i="283"/>
  <c r="W40" i="283"/>
  <c r="V40" i="283"/>
  <c r="U40" i="283"/>
  <c r="T39" i="283"/>
  <c r="T38" i="283"/>
  <c r="T37" i="283"/>
  <c r="T36" i="283"/>
  <c r="T35" i="283"/>
  <c r="T34" i="283"/>
  <c r="T33" i="283"/>
  <c r="Z32" i="283"/>
  <c r="Y32" i="283"/>
  <c r="X32" i="283"/>
  <c r="W32" i="283"/>
  <c r="V32" i="283"/>
  <c r="U32" i="283"/>
  <c r="T31" i="283"/>
  <c r="T30" i="283"/>
  <c r="T29" i="283"/>
  <c r="T28" i="283"/>
  <c r="T27" i="283"/>
  <c r="T26" i="283"/>
  <c r="T25" i="283"/>
  <c r="Z24" i="283"/>
  <c r="Y24" i="283"/>
  <c r="X24" i="283"/>
  <c r="W24" i="283"/>
  <c r="V24" i="283"/>
  <c r="U24" i="283"/>
  <c r="T23" i="283"/>
  <c r="T22" i="283"/>
  <c r="T21" i="283"/>
  <c r="T20" i="283"/>
  <c r="T19" i="283"/>
  <c r="T18" i="283"/>
  <c r="T16" i="283" s="1"/>
  <c r="T17" i="283"/>
  <c r="Z16" i="283"/>
  <c r="Y16" i="283"/>
  <c r="X16" i="283"/>
  <c r="W16" i="283"/>
  <c r="V16" i="283"/>
  <c r="U16" i="283"/>
  <c r="M48" i="283"/>
  <c r="M47" i="283"/>
  <c r="M46" i="283"/>
  <c r="M45" i="283"/>
  <c r="M44" i="283"/>
  <c r="M43" i="283"/>
  <c r="M42" i="283"/>
  <c r="M41" i="283"/>
  <c r="S40" i="283"/>
  <c r="R40" i="283"/>
  <c r="Q40" i="283"/>
  <c r="P40" i="283"/>
  <c r="O40" i="283"/>
  <c r="N40" i="283"/>
  <c r="M39" i="283"/>
  <c r="M38" i="283"/>
  <c r="M37" i="283"/>
  <c r="M36" i="283"/>
  <c r="M35" i="283"/>
  <c r="M34" i="283"/>
  <c r="M33" i="283"/>
  <c r="M32" i="283" s="1"/>
  <c r="S32" i="283"/>
  <c r="R32" i="283"/>
  <c r="Q32" i="283"/>
  <c r="P32" i="283"/>
  <c r="O32" i="283"/>
  <c r="N32" i="283"/>
  <c r="M31" i="283"/>
  <c r="M30" i="283"/>
  <c r="M29" i="283"/>
  <c r="M28" i="283"/>
  <c r="M27" i="283"/>
  <c r="M26" i="283"/>
  <c r="M25" i="283"/>
  <c r="M24" i="283" s="1"/>
  <c r="S24" i="283"/>
  <c r="R24" i="283"/>
  <c r="Q24" i="283"/>
  <c r="P24" i="283"/>
  <c r="O24" i="283"/>
  <c r="N24" i="283"/>
  <c r="M23" i="283"/>
  <c r="M22" i="283"/>
  <c r="M21" i="283"/>
  <c r="M20" i="283"/>
  <c r="M19" i="283"/>
  <c r="M18" i="283"/>
  <c r="M17" i="283"/>
  <c r="S16" i="283"/>
  <c r="R16" i="283"/>
  <c r="Q16" i="283"/>
  <c r="P16" i="283"/>
  <c r="O16" i="283"/>
  <c r="N16" i="283"/>
  <c r="F48" i="283"/>
  <c r="F47" i="283"/>
  <c r="F46" i="283"/>
  <c r="F45" i="283"/>
  <c r="F44" i="283"/>
  <c r="F43" i="283"/>
  <c r="F42" i="283"/>
  <c r="F41" i="283"/>
  <c r="L40" i="283"/>
  <c r="K40" i="283"/>
  <c r="J40" i="283"/>
  <c r="I40" i="283"/>
  <c r="H40" i="283"/>
  <c r="G40" i="283"/>
  <c r="F39" i="283"/>
  <c r="F38" i="283"/>
  <c r="F37" i="283"/>
  <c r="F36" i="283"/>
  <c r="F35" i="283"/>
  <c r="F34" i="283"/>
  <c r="F33" i="283"/>
  <c r="F32" i="283" s="1"/>
  <c r="L32" i="283"/>
  <c r="K32" i="283"/>
  <c r="J32" i="283"/>
  <c r="I32" i="283"/>
  <c r="H32" i="283"/>
  <c r="G32" i="283"/>
  <c r="F31" i="283"/>
  <c r="F30" i="283"/>
  <c r="F29" i="283"/>
  <c r="F28" i="283"/>
  <c r="F27" i="283"/>
  <c r="F26" i="283"/>
  <c r="F25" i="283"/>
  <c r="L24" i="283"/>
  <c r="K24" i="283"/>
  <c r="J24" i="283"/>
  <c r="I24" i="283"/>
  <c r="H24" i="283"/>
  <c r="G24" i="283"/>
  <c r="F23" i="283"/>
  <c r="F22" i="283"/>
  <c r="F21" i="283"/>
  <c r="F20" i="283"/>
  <c r="F19" i="283"/>
  <c r="F18" i="283"/>
  <c r="F17" i="283"/>
  <c r="F16" i="283" s="1"/>
  <c r="L16" i="283"/>
  <c r="K16" i="283"/>
  <c r="J16" i="283"/>
  <c r="I16" i="283"/>
  <c r="H16" i="283"/>
  <c r="G16" i="283"/>
  <c r="BR48" i="282"/>
  <c r="BS48" i="282"/>
  <c r="BT48" i="282"/>
  <c r="BU48" i="282"/>
  <c r="BV48" i="282"/>
  <c r="BW48" i="282"/>
  <c r="BW47" i="282"/>
  <c r="BV47" i="282"/>
  <c r="BU47" i="282"/>
  <c r="BT47" i="282"/>
  <c r="BS47" i="282"/>
  <c r="BR47" i="282"/>
  <c r="BW46" i="282"/>
  <c r="BV46" i="282"/>
  <c r="BU46" i="282"/>
  <c r="BT46" i="282"/>
  <c r="BS46" i="282"/>
  <c r="BR46" i="282"/>
  <c r="BW45" i="282"/>
  <c r="BV45" i="282"/>
  <c r="BU45" i="282"/>
  <c r="BT45" i="282"/>
  <c r="BS45" i="282"/>
  <c r="BR45" i="282"/>
  <c r="BQ45" i="282"/>
  <c r="BW44" i="282"/>
  <c r="BV44" i="282"/>
  <c r="BU44" i="282"/>
  <c r="BT44" i="282"/>
  <c r="BS44" i="282"/>
  <c r="BR44" i="282"/>
  <c r="BW43" i="282"/>
  <c r="BV43" i="282"/>
  <c r="BU43" i="282"/>
  <c r="BT43" i="282"/>
  <c r="BS43" i="282"/>
  <c r="BR43" i="282"/>
  <c r="BW42" i="282"/>
  <c r="BV42" i="282"/>
  <c r="BV40" i="282" s="1"/>
  <c r="BU42" i="282"/>
  <c r="BT42" i="282"/>
  <c r="BT40" i="282" s="1"/>
  <c r="BS42" i="282"/>
  <c r="BQ42" i="282"/>
  <c r="BR42" i="282"/>
  <c r="BW41" i="282"/>
  <c r="BW40" i="282" s="1"/>
  <c r="BV41" i="282"/>
  <c r="BU41" i="282"/>
  <c r="BT41" i="282"/>
  <c r="BS41" i="282"/>
  <c r="BR41" i="282"/>
  <c r="BW39" i="282"/>
  <c r="BV39" i="282"/>
  <c r="BU39" i="282"/>
  <c r="BT39" i="282"/>
  <c r="BS39" i="282"/>
  <c r="BR39" i="282"/>
  <c r="BW38" i="282"/>
  <c r="BV38" i="282"/>
  <c r="BU38" i="282"/>
  <c r="BT38" i="282"/>
  <c r="BS38" i="282"/>
  <c r="BR38" i="282"/>
  <c r="BW37" i="282"/>
  <c r="BV37" i="282"/>
  <c r="BU37" i="282"/>
  <c r="BT37" i="282"/>
  <c r="BS37" i="282"/>
  <c r="BR37" i="282"/>
  <c r="BW36" i="282"/>
  <c r="BV36" i="282"/>
  <c r="BU36" i="282"/>
  <c r="BT36" i="282"/>
  <c r="BS36" i="282"/>
  <c r="BR36" i="282"/>
  <c r="BW35" i="282"/>
  <c r="BV35" i="282"/>
  <c r="BU35" i="282"/>
  <c r="BT35" i="282"/>
  <c r="BS35" i="282"/>
  <c r="BR35" i="282"/>
  <c r="BW34" i="282"/>
  <c r="BV34" i="282"/>
  <c r="BU34" i="282"/>
  <c r="BT34" i="282"/>
  <c r="BS34" i="282"/>
  <c r="BQ34" i="282" s="1"/>
  <c r="BR34" i="282"/>
  <c r="BW33" i="282"/>
  <c r="BW32" i="282" s="1"/>
  <c r="BV33" i="282"/>
  <c r="BV32" i="282" s="1"/>
  <c r="BU33" i="282"/>
  <c r="BT33" i="282"/>
  <c r="BS33" i="282"/>
  <c r="BR33" i="282"/>
  <c r="BW31" i="282"/>
  <c r="BV31" i="282"/>
  <c r="BU31" i="282"/>
  <c r="BT31" i="282"/>
  <c r="BS31" i="282"/>
  <c r="BR31" i="282"/>
  <c r="BW30" i="282"/>
  <c r="BV30" i="282"/>
  <c r="BU30" i="282"/>
  <c r="BT30" i="282"/>
  <c r="BS30" i="282"/>
  <c r="BR30" i="282"/>
  <c r="BW29" i="282"/>
  <c r="BV29" i="282"/>
  <c r="BU29" i="282"/>
  <c r="BT29" i="282"/>
  <c r="BS29" i="282"/>
  <c r="BR29" i="282"/>
  <c r="BW28" i="282"/>
  <c r="BV28" i="282"/>
  <c r="BU28" i="282"/>
  <c r="BT28" i="282"/>
  <c r="BS28" i="282"/>
  <c r="BQ28" i="282" s="1"/>
  <c r="BR28" i="282"/>
  <c r="BW27" i="282"/>
  <c r="BV27" i="282"/>
  <c r="BU27" i="282"/>
  <c r="BT27" i="282"/>
  <c r="BS27" i="282"/>
  <c r="BR27" i="282"/>
  <c r="BW26" i="282"/>
  <c r="BV26" i="282"/>
  <c r="BU26" i="282"/>
  <c r="BT26" i="282"/>
  <c r="BS26" i="282"/>
  <c r="BQ26" i="282" s="1"/>
  <c r="BR26" i="282"/>
  <c r="BW25" i="282"/>
  <c r="BW24" i="282" s="1"/>
  <c r="BV25" i="282"/>
  <c r="BU25" i="282"/>
  <c r="BU24" i="282" s="1"/>
  <c r="BT25" i="282"/>
  <c r="BT24" i="282" s="1"/>
  <c r="BS25" i="282"/>
  <c r="BR25" i="282"/>
  <c r="BK48" i="282"/>
  <c r="BL48" i="282"/>
  <c r="BM48" i="282"/>
  <c r="BN48" i="282"/>
  <c r="BO48" i="282"/>
  <c r="BP48" i="282"/>
  <c r="BP47" i="282"/>
  <c r="BO47" i="282"/>
  <c r="BN47" i="282"/>
  <c r="BM47" i="282"/>
  <c r="BL47" i="282"/>
  <c r="BK47" i="282"/>
  <c r="BJ47" i="282" s="1"/>
  <c r="BP46" i="282"/>
  <c r="BO46" i="282"/>
  <c r="BN46" i="282"/>
  <c r="BM46" i="282"/>
  <c r="BL46" i="282"/>
  <c r="BK46" i="282"/>
  <c r="BP45" i="282"/>
  <c r="BO45" i="282"/>
  <c r="BN45" i="282"/>
  <c r="BM45" i="282"/>
  <c r="BL45" i="282"/>
  <c r="BK45" i="282"/>
  <c r="BJ45" i="282" s="1"/>
  <c r="BP44" i="282"/>
  <c r="BO44" i="282"/>
  <c r="BN44" i="282"/>
  <c r="BM44" i="282"/>
  <c r="BL44" i="282"/>
  <c r="BK44" i="282"/>
  <c r="BP43" i="282"/>
  <c r="BO43" i="282"/>
  <c r="BN43" i="282"/>
  <c r="BM43" i="282"/>
  <c r="BL43" i="282"/>
  <c r="BK43" i="282"/>
  <c r="BJ43" i="282" s="1"/>
  <c r="BP42" i="282"/>
  <c r="BO42" i="282"/>
  <c r="BN42" i="282"/>
  <c r="BM42" i="282"/>
  <c r="BL42" i="282"/>
  <c r="BK42" i="282"/>
  <c r="BP41" i="282"/>
  <c r="BP40" i="282" s="1"/>
  <c r="BO41" i="282"/>
  <c r="BO40" i="282" s="1"/>
  <c r="BN41" i="282"/>
  <c r="BM41" i="282"/>
  <c r="BL41" i="282"/>
  <c r="BK41" i="282"/>
  <c r="BP39" i="282"/>
  <c r="BO39" i="282"/>
  <c r="BN39" i="282"/>
  <c r="BM39" i="282"/>
  <c r="BL39" i="282"/>
  <c r="BK39" i="282"/>
  <c r="BP38" i="282"/>
  <c r="BO38" i="282"/>
  <c r="BN38" i="282"/>
  <c r="BM38" i="282"/>
  <c r="BL38" i="282"/>
  <c r="BK38" i="282"/>
  <c r="BP37" i="282"/>
  <c r="BO37" i="282"/>
  <c r="BN37" i="282"/>
  <c r="BM37" i="282"/>
  <c r="BL37" i="282"/>
  <c r="BK37" i="282"/>
  <c r="BJ37" i="282" s="1"/>
  <c r="BP36" i="282"/>
  <c r="BO36" i="282"/>
  <c r="BN36" i="282"/>
  <c r="BM36" i="282"/>
  <c r="BL36" i="282"/>
  <c r="BK36" i="282"/>
  <c r="BP35" i="282"/>
  <c r="BO35" i="282"/>
  <c r="BN35" i="282"/>
  <c r="BM35" i="282"/>
  <c r="BL35" i="282"/>
  <c r="BK35" i="282"/>
  <c r="BP34" i="282"/>
  <c r="BO34" i="282"/>
  <c r="BN34" i="282"/>
  <c r="BM34" i="282"/>
  <c r="BL34" i="282"/>
  <c r="BK34" i="282"/>
  <c r="BJ34" i="282" s="1"/>
  <c r="BP33" i="282"/>
  <c r="BP32" i="282" s="1"/>
  <c r="BO33" i="282"/>
  <c r="BN33" i="282"/>
  <c r="BM33" i="282"/>
  <c r="BL33" i="282"/>
  <c r="BK33" i="282"/>
  <c r="BP31" i="282"/>
  <c r="BO31" i="282"/>
  <c r="BN31" i="282"/>
  <c r="BM31" i="282"/>
  <c r="BL31" i="282"/>
  <c r="BK31" i="282"/>
  <c r="BP30" i="282"/>
  <c r="BO30" i="282"/>
  <c r="BN30" i="282"/>
  <c r="BM30" i="282"/>
  <c r="BL30" i="282"/>
  <c r="BK30" i="282"/>
  <c r="BP29" i="282"/>
  <c r="BO29" i="282"/>
  <c r="BN29" i="282"/>
  <c r="BM29" i="282"/>
  <c r="BL29" i="282"/>
  <c r="BK29" i="282"/>
  <c r="BP28" i="282"/>
  <c r="BP24" i="282" s="1"/>
  <c r="BO28" i="282"/>
  <c r="BN28" i="282"/>
  <c r="BN24" i="282" s="1"/>
  <c r="BM28" i="282"/>
  <c r="BL28" i="282"/>
  <c r="BK28" i="282"/>
  <c r="BJ28" i="282"/>
  <c r="BP27" i="282"/>
  <c r="BO27" i="282"/>
  <c r="BN27" i="282"/>
  <c r="BM27" i="282"/>
  <c r="BL27" i="282"/>
  <c r="BK27" i="282"/>
  <c r="BP26" i="282"/>
  <c r="BO26" i="282"/>
  <c r="BN26" i="282"/>
  <c r="BM26" i="282"/>
  <c r="BM24" i="282" s="1"/>
  <c r="BL26" i="282"/>
  <c r="BK26" i="282"/>
  <c r="BJ26" i="282" s="1"/>
  <c r="BP25" i="282"/>
  <c r="BO25" i="282"/>
  <c r="BO24" i="282" s="1"/>
  <c r="BN25" i="282"/>
  <c r="BM25" i="282"/>
  <c r="BL25" i="282"/>
  <c r="BK25" i="282"/>
  <c r="CE39" i="282"/>
  <c r="CE38" i="282"/>
  <c r="CE37" i="282"/>
  <c r="CE36" i="282"/>
  <c r="CE35" i="282"/>
  <c r="CE34" i="282"/>
  <c r="CE33" i="282"/>
  <c r="CK32" i="282"/>
  <c r="CJ32" i="282"/>
  <c r="CI32" i="282"/>
  <c r="CH32" i="282"/>
  <c r="CG32" i="282"/>
  <c r="CF32" i="282"/>
  <c r="CE31" i="282"/>
  <c r="CE30" i="282"/>
  <c r="CE29" i="282"/>
  <c r="CE28" i="282"/>
  <c r="CE27" i="282"/>
  <c r="CE26" i="282"/>
  <c r="CE25" i="282"/>
  <c r="CK24" i="282"/>
  <c r="CJ24" i="282"/>
  <c r="CI24" i="282"/>
  <c r="CH24" i="282"/>
  <c r="CG24" i="282"/>
  <c r="CF24" i="282"/>
  <c r="BX39" i="282"/>
  <c r="BX38" i="282"/>
  <c r="BX37" i="282"/>
  <c r="BX36" i="282"/>
  <c r="BX35" i="282"/>
  <c r="BX34" i="282"/>
  <c r="BX32" i="282"/>
  <c r="BX33" i="282"/>
  <c r="CD32" i="282"/>
  <c r="CC32" i="282"/>
  <c r="CB32" i="282"/>
  <c r="CA32" i="282"/>
  <c r="BZ32" i="282"/>
  <c r="BY32" i="282"/>
  <c r="BX31" i="282"/>
  <c r="BX30" i="282"/>
  <c r="BX29" i="282"/>
  <c r="BX28" i="282"/>
  <c r="BX27" i="282"/>
  <c r="BX26" i="282"/>
  <c r="BX25" i="282"/>
  <c r="BX24" i="282" s="1"/>
  <c r="CD24" i="282"/>
  <c r="CC24" i="282"/>
  <c r="CB24" i="282"/>
  <c r="CA24" i="282"/>
  <c r="BZ24" i="282"/>
  <c r="BY24" i="282"/>
  <c r="BV24" i="282"/>
  <c r="BC39" i="282"/>
  <c r="BC38" i="282"/>
  <c r="BC37" i="282"/>
  <c r="BC36" i="282"/>
  <c r="BC35" i="282"/>
  <c r="BC34" i="282"/>
  <c r="BC33" i="282"/>
  <c r="BI32" i="282"/>
  <c r="BH32" i="282"/>
  <c r="BG32" i="282"/>
  <c r="BF32" i="282"/>
  <c r="BE32" i="282"/>
  <c r="BD32" i="282"/>
  <c r="BC31" i="282"/>
  <c r="BC30" i="282"/>
  <c r="BC29" i="282"/>
  <c r="BC28" i="282"/>
  <c r="BC27" i="282"/>
  <c r="BC26" i="282"/>
  <c r="BC25" i="282"/>
  <c r="BI24" i="282"/>
  <c r="BH24" i="282"/>
  <c r="BG24" i="282"/>
  <c r="BF24" i="282"/>
  <c r="BE24" i="282"/>
  <c r="BD24" i="282"/>
  <c r="AV39" i="282"/>
  <c r="AV38" i="282"/>
  <c r="AV37" i="282"/>
  <c r="AV36" i="282"/>
  <c r="AV35" i="282"/>
  <c r="AV34" i="282"/>
  <c r="AV33" i="282"/>
  <c r="BB32" i="282"/>
  <c r="BA32" i="282"/>
  <c r="AZ32" i="282"/>
  <c r="AY32" i="282"/>
  <c r="AX32" i="282"/>
  <c r="AW32" i="282"/>
  <c r="AV31" i="282"/>
  <c r="AV30" i="282"/>
  <c r="AV29" i="282"/>
  <c r="AV28" i="282"/>
  <c r="AV27" i="282"/>
  <c r="AV26" i="282"/>
  <c r="AV25" i="282"/>
  <c r="BB24" i="282"/>
  <c r="BA24" i="282"/>
  <c r="AZ24" i="282"/>
  <c r="AY24" i="282"/>
  <c r="AX24" i="282"/>
  <c r="AW24" i="282"/>
  <c r="AO39" i="282"/>
  <c r="AO38" i="282"/>
  <c r="AO37" i="282"/>
  <c r="AO36" i="282"/>
  <c r="AO35" i="282"/>
  <c r="AO34" i="282"/>
  <c r="AO33" i="282"/>
  <c r="AO32" i="282"/>
  <c r="AU32" i="282"/>
  <c r="AT32" i="282"/>
  <c r="AS32" i="282"/>
  <c r="AR32" i="282"/>
  <c r="AQ32" i="282"/>
  <c r="AP32" i="282"/>
  <c r="AO31" i="282"/>
  <c r="AO30" i="282"/>
  <c r="AO29" i="282"/>
  <c r="AO28" i="282"/>
  <c r="AO27" i="282"/>
  <c r="AO26" i="282"/>
  <c r="AO24" i="282" s="1"/>
  <c r="AO25" i="282"/>
  <c r="AU24" i="282"/>
  <c r="AT24" i="282"/>
  <c r="AS24" i="282"/>
  <c r="AR24" i="282"/>
  <c r="AQ24" i="282"/>
  <c r="AP24" i="282"/>
  <c r="AH39" i="282"/>
  <c r="AH38" i="282"/>
  <c r="AH37" i="282"/>
  <c r="AH36" i="282"/>
  <c r="AH35" i="282"/>
  <c r="AH34" i="282"/>
  <c r="AH33" i="282"/>
  <c r="AH32" i="282" s="1"/>
  <c r="AN32" i="282"/>
  <c r="AM32" i="282"/>
  <c r="AL32" i="282"/>
  <c r="AK32" i="282"/>
  <c r="AJ32" i="282"/>
  <c r="AI32" i="282"/>
  <c r="AH31" i="282"/>
  <c r="AH30" i="282"/>
  <c r="AH29" i="282"/>
  <c r="AH28" i="282"/>
  <c r="AH27" i="282"/>
  <c r="AH26" i="282"/>
  <c r="AH25" i="282"/>
  <c r="AN24" i="282"/>
  <c r="AM24" i="282"/>
  <c r="AL24" i="282"/>
  <c r="AK24" i="282"/>
  <c r="AJ24" i="282"/>
  <c r="AI24" i="282"/>
  <c r="AA39" i="282"/>
  <c r="AA38" i="282"/>
  <c r="AA37" i="282"/>
  <c r="AA36" i="282"/>
  <c r="AA35" i="282"/>
  <c r="AA34" i="282"/>
  <c r="AA33" i="282"/>
  <c r="AA32" i="282" s="1"/>
  <c r="AG32" i="282"/>
  <c r="AF32" i="282"/>
  <c r="AE32" i="282"/>
  <c r="AD32" i="282"/>
  <c r="AC32" i="282"/>
  <c r="AB32" i="282"/>
  <c r="AA31" i="282"/>
  <c r="AA30" i="282"/>
  <c r="AA29" i="282"/>
  <c r="AA28" i="282"/>
  <c r="AA27" i="282"/>
  <c r="AA26" i="282"/>
  <c r="AA25" i="282"/>
  <c r="AG24" i="282"/>
  <c r="AF24" i="282"/>
  <c r="AE24" i="282"/>
  <c r="AD24" i="282"/>
  <c r="AC24" i="282"/>
  <c r="AB24" i="282"/>
  <c r="T39" i="282"/>
  <c r="T38" i="282"/>
  <c r="T37" i="282"/>
  <c r="T36" i="282"/>
  <c r="T35" i="282"/>
  <c r="T34" i="282"/>
  <c r="T33" i="282"/>
  <c r="T32" i="282" s="1"/>
  <c r="Z32" i="282"/>
  <c r="Y32" i="282"/>
  <c r="X32" i="282"/>
  <c r="W32" i="282"/>
  <c r="V32" i="282"/>
  <c r="U32" i="282"/>
  <c r="T31" i="282"/>
  <c r="T30" i="282"/>
  <c r="T29" i="282"/>
  <c r="T28" i="282"/>
  <c r="T27" i="282"/>
  <c r="T26" i="282"/>
  <c r="T25" i="282"/>
  <c r="Z24" i="282"/>
  <c r="Y24" i="282"/>
  <c r="X24" i="282"/>
  <c r="W24" i="282"/>
  <c r="V24" i="282"/>
  <c r="U24" i="282"/>
  <c r="M39" i="282"/>
  <c r="M38" i="282"/>
  <c r="M37" i="282"/>
  <c r="M36" i="282"/>
  <c r="M35" i="282"/>
  <c r="M34" i="282"/>
  <c r="M33" i="282"/>
  <c r="S32" i="282"/>
  <c r="R32" i="282"/>
  <c r="Q32" i="282"/>
  <c r="P32" i="282"/>
  <c r="O32" i="282"/>
  <c r="N32" i="282"/>
  <c r="M31" i="282"/>
  <c r="M30" i="282"/>
  <c r="M29" i="282"/>
  <c r="M28" i="282"/>
  <c r="M27" i="282"/>
  <c r="M26" i="282"/>
  <c r="M25" i="282"/>
  <c r="S24" i="282"/>
  <c r="R24" i="282"/>
  <c r="Q24" i="282"/>
  <c r="P24" i="282"/>
  <c r="O24" i="282"/>
  <c r="N24" i="282"/>
  <c r="CE48" i="282"/>
  <c r="CE47" i="282"/>
  <c r="CE46" i="282"/>
  <c r="CE45" i="282"/>
  <c r="CE44" i="282"/>
  <c r="CE43" i="282"/>
  <c r="CE42" i="282"/>
  <c r="CE41" i="282"/>
  <c r="CK40" i="282"/>
  <c r="CJ40" i="282"/>
  <c r="CI40" i="282"/>
  <c r="CH40" i="282"/>
  <c r="CG40" i="282"/>
  <c r="CF40" i="282"/>
  <c r="BX48" i="282"/>
  <c r="BX47" i="282"/>
  <c r="BX46" i="282"/>
  <c r="BX45" i="282"/>
  <c r="BX44" i="282"/>
  <c r="BX43" i="282"/>
  <c r="BX42" i="282"/>
  <c r="BX41" i="282"/>
  <c r="CD40" i="282"/>
  <c r="CC40" i="282"/>
  <c r="CB40" i="282"/>
  <c r="CA40" i="282"/>
  <c r="BZ40" i="282"/>
  <c r="BY40" i="282"/>
  <c r="BN40" i="282"/>
  <c r="BC48" i="282"/>
  <c r="BC47" i="282"/>
  <c r="BC46" i="282"/>
  <c r="BC45" i="282"/>
  <c r="BC44" i="282"/>
  <c r="BC43" i="282"/>
  <c r="BC42" i="282"/>
  <c r="BC41" i="282"/>
  <c r="BC40" i="282" s="1"/>
  <c r="BI40" i="282"/>
  <c r="BH40" i="282"/>
  <c r="BG40" i="282"/>
  <c r="BF40" i="282"/>
  <c r="BE40" i="282"/>
  <c r="BD40" i="282"/>
  <c r="AV48" i="282"/>
  <c r="AV47" i="282"/>
  <c r="AV46" i="282"/>
  <c r="AV45" i="282"/>
  <c r="AV44" i="282"/>
  <c r="AV43" i="282"/>
  <c r="AV42" i="282"/>
  <c r="AV41" i="282"/>
  <c r="BB40" i="282"/>
  <c r="BA40" i="282"/>
  <c r="AZ40" i="282"/>
  <c r="AY40" i="282"/>
  <c r="AX40" i="282"/>
  <c r="AW40" i="282"/>
  <c r="AO48" i="282"/>
  <c r="AO47" i="282"/>
  <c r="AO46" i="282"/>
  <c r="AO45" i="282"/>
  <c r="AO44" i="282"/>
  <c r="AO43" i="282"/>
  <c r="AO42" i="282"/>
  <c r="AO41" i="282"/>
  <c r="AO40" i="282" s="1"/>
  <c r="AU40" i="282"/>
  <c r="AT40" i="282"/>
  <c r="AS40" i="282"/>
  <c r="AR40" i="282"/>
  <c r="AQ40" i="282"/>
  <c r="AP40" i="282"/>
  <c r="AH48" i="282"/>
  <c r="AH47" i="282"/>
  <c r="AH46" i="282"/>
  <c r="AH45" i="282"/>
  <c r="AH44" i="282"/>
  <c r="AH43" i="282"/>
  <c r="AH42" i="282"/>
  <c r="AH41" i="282"/>
  <c r="AH40" i="282" s="1"/>
  <c r="AN40" i="282"/>
  <c r="AM40" i="282"/>
  <c r="AL40" i="282"/>
  <c r="AK40" i="282"/>
  <c r="AJ40" i="282"/>
  <c r="AI40" i="282"/>
  <c r="AA48" i="282"/>
  <c r="AA47" i="282"/>
  <c r="AA46" i="282"/>
  <c r="AA45" i="282"/>
  <c r="AA44" i="282"/>
  <c r="AA43" i="282"/>
  <c r="AA42" i="282"/>
  <c r="AA41" i="282"/>
  <c r="AG40" i="282"/>
  <c r="AF40" i="282"/>
  <c r="AE40" i="282"/>
  <c r="AD40" i="282"/>
  <c r="AC40" i="282"/>
  <c r="AB40" i="282"/>
  <c r="T48" i="282"/>
  <c r="T47" i="282"/>
  <c r="T46" i="282"/>
  <c r="T45" i="282"/>
  <c r="T44" i="282"/>
  <c r="T43" i="282"/>
  <c r="T42" i="282"/>
  <c r="T41" i="282"/>
  <c r="Z40" i="282"/>
  <c r="Y40" i="282"/>
  <c r="X40" i="282"/>
  <c r="W40" i="282"/>
  <c r="V40" i="282"/>
  <c r="U40" i="282"/>
  <c r="M48" i="282"/>
  <c r="M47" i="282"/>
  <c r="M46" i="282"/>
  <c r="M45" i="282"/>
  <c r="M44" i="282"/>
  <c r="M43" i="282"/>
  <c r="M42" i="282"/>
  <c r="M41" i="282"/>
  <c r="S40" i="282"/>
  <c r="R40" i="282"/>
  <c r="Q40" i="282"/>
  <c r="P40" i="282"/>
  <c r="O40" i="282"/>
  <c r="N40" i="282"/>
  <c r="F48" i="282"/>
  <c r="F47" i="282"/>
  <c r="F46" i="282"/>
  <c r="F45" i="282"/>
  <c r="F44" i="282"/>
  <c r="F43" i="282"/>
  <c r="F42" i="282"/>
  <c r="F41" i="282"/>
  <c r="L40" i="282"/>
  <c r="K40" i="282"/>
  <c r="J40" i="282"/>
  <c r="I40" i="282"/>
  <c r="H40" i="282"/>
  <c r="G40" i="282"/>
  <c r="F39" i="282"/>
  <c r="F38" i="282"/>
  <c r="F37" i="282"/>
  <c r="F36" i="282"/>
  <c r="F35" i="282"/>
  <c r="F34" i="282"/>
  <c r="F33" i="282"/>
  <c r="L32" i="282"/>
  <c r="K32" i="282"/>
  <c r="J32" i="282"/>
  <c r="I32" i="282"/>
  <c r="H32" i="282"/>
  <c r="G32" i="282"/>
  <c r="F31" i="282"/>
  <c r="F30" i="282"/>
  <c r="F29" i="282"/>
  <c r="F28" i="282"/>
  <c r="F27" i="282"/>
  <c r="F26" i="282"/>
  <c r="F25" i="282"/>
  <c r="L24" i="282"/>
  <c r="K24" i="282"/>
  <c r="J24" i="282"/>
  <c r="I24" i="282"/>
  <c r="H24" i="282"/>
  <c r="G24" i="282"/>
  <c r="BW23" i="282"/>
  <c r="BV23" i="282"/>
  <c r="BU23" i="282"/>
  <c r="BT23" i="282"/>
  <c r="BS23" i="282"/>
  <c r="BR23" i="282"/>
  <c r="BQ23" i="282" s="1"/>
  <c r="BW22" i="282"/>
  <c r="BV22" i="282"/>
  <c r="BU22" i="282"/>
  <c r="BT22" i="282"/>
  <c r="BS22" i="282"/>
  <c r="BR22" i="282"/>
  <c r="BW21" i="282"/>
  <c r="BV21" i="282"/>
  <c r="BU21" i="282"/>
  <c r="BT21" i="282"/>
  <c r="BS21" i="282"/>
  <c r="BR21" i="282"/>
  <c r="BQ21" i="282" s="1"/>
  <c r="BW20" i="282"/>
  <c r="BV20" i="282"/>
  <c r="BU20" i="282"/>
  <c r="BT20" i="282"/>
  <c r="BS20" i="282"/>
  <c r="BR20" i="282"/>
  <c r="BW19" i="282"/>
  <c r="BV19" i="282"/>
  <c r="BU19" i="282"/>
  <c r="BT19" i="282"/>
  <c r="BS19" i="282"/>
  <c r="BR19" i="282"/>
  <c r="BQ19" i="282" s="1"/>
  <c r="BW18" i="282"/>
  <c r="BV18" i="282"/>
  <c r="BU18" i="282"/>
  <c r="BT18" i="282"/>
  <c r="BS18" i="282"/>
  <c r="BR18" i="282"/>
  <c r="BW17" i="282"/>
  <c r="BV17" i="282"/>
  <c r="BU17" i="282"/>
  <c r="BU16" i="282" s="1"/>
  <c r="BT17" i="282"/>
  <c r="BS17" i="282"/>
  <c r="BS16" i="282" s="1"/>
  <c r="BR17" i="282"/>
  <c r="BP23" i="282"/>
  <c r="BO23" i="282"/>
  <c r="BN23" i="282"/>
  <c r="BM23" i="282"/>
  <c r="BL23" i="282"/>
  <c r="BK23" i="282"/>
  <c r="BP22" i="282"/>
  <c r="BO22" i="282"/>
  <c r="BN22" i="282"/>
  <c r="BM22" i="282"/>
  <c r="BL22" i="282"/>
  <c r="BK22" i="282"/>
  <c r="BP21" i="282"/>
  <c r="BO21" i="282"/>
  <c r="BN21" i="282"/>
  <c r="BM21" i="282"/>
  <c r="BL21" i="282"/>
  <c r="BK21" i="282"/>
  <c r="BP20" i="282"/>
  <c r="BO20" i="282"/>
  <c r="BN20" i="282"/>
  <c r="BM20" i="282"/>
  <c r="BL20" i="282"/>
  <c r="BK20" i="282"/>
  <c r="BP19" i="282"/>
  <c r="BO19" i="282"/>
  <c r="BO16" i="282" s="1"/>
  <c r="BN19" i="282"/>
  <c r="BM19" i="282"/>
  <c r="BL19" i="282"/>
  <c r="BK19" i="282"/>
  <c r="BP18" i="282"/>
  <c r="BO18" i="282"/>
  <c r="BN18" i="282"/>
  <c r="BM18" i="282"/>
  <c r="BL18" i="282"/>
  <c r="BJ18" i="282" s="1"/>
  <c r="BK18" i="282"/>
  <c r="BP17" i="282"/>
  <c r="BP49" i="282" s="1"/>
  <c r="BO17" i="282"/>
  <c r="BN17" i="282"/>
  <c r="BM17" i="282"/>
  <c r="BL17" i="282"/>
  <c r="BK17" i="282"/>
  <c r="CE23" i="282"/>
  <c r="CE22" i="282"/>
  <c r="CE21" i="282"/>
  <c r="CE20" i="282"/>
  <c r="CE19" i="282"/>
  <c r="CE18" i="282"/>
  <c r="CE17" i="282"/>
  <c r="CE16" i="282" s="1"/>
  <c r="BX23" i="282"/>
  <c r="BX22" i="282"/>
  <c r="BX21" i="282"/>
  <c r="BX20" i="282"/>
  <c r="BX19" i="282"/>
  <c r="BX18" i="282"/>
  <c r="BX16" i="282" s="1"/>
  <c r="BX17" i="282"/>
  <c r="BC23" i="282"/>
  <c r="BC22" i="282"/>
  <c r="BC21" i="282"/>
  <c r="BC20" i="282"/>
  <c r="BC19" i="282"/>
  <c r="BC18" i="282"/>
  <c r="BC17" i="282"/>
  <c r="BC49" i="282" s="1"/>
  <c r="AV23" i="282"/>
  <c r="AV22" i="282"/>
  <c r="AV21" i="282"/>
  <c r="AV20" i="282"/>
  <c r="AV19" i="282"/>
  <c r="AV18" i="282"/>
  <c r="AV49" i="282" s="1"/>
  <c r="AV17" i="282"/>
  <c r="AO23" i="282"/>
  <c r="AO22" i="282"/>
  <c r="AO21" i="282"/>
  <c r="AO20" i="282"/>
  <c r="AO19" i="282"/>
  <c r="AO18" i="282"/>
  <c r="AO17" i="282"/>
  <c r="AO16" i="282" s="1"/>
  <c r="AH23" i="282"/>
  <c r="AH22" i="282"/>
  <c r="AH21" i="282"/>
  <c r="AH20" i="282"/>
  <c r="AH19" i="282"/>
  <c r="AH18" i="282"/>
  <c r="AH16" i="282" s="1"/>
  <c r="AH17" i="282"/>
  <c r="AA23" i="282"/>
  <c r="AA22" i="282"/>
  <c r="AA21" i="282"/>
  <c r="AA20" i="282"/>
  <c r="AA19" i="282"/>
  <c r="AA18" i="282"/>
  <c r="AA17" i="282"/>
  <c r="T23" i="282"/>
  <c r="T22" i="282"/>
  <c r="T21" i="282"/>
  <c r="T20" i="282"/>
  <c r="T19" i="282"/>
  <c r="T18" i="282"/>
  <c r="T17" i="282"/>
  <c r="M23" i="282"/>
  <c r="M22" i="282"/>
  <c r="M21" i="282"/>
  <c r="M20" i="282"/>
  <c r="M19" i="282"/>
  <c r="M18" i="282"/>
  <c r="M17" i="282"/>
  <c r="F18" i="282"/>
  <c r="F19" i="282"/>
  <c r="F20" i="282"/>
  <c r="F21" i="282"/>
  <c r="F22" i="282"/>
  <c r="F23" i="282"/>
  <c r="F17" i="282"/>
  <c r="G16" i="282"/>
  <c r="H16" i="282"/>
  <c r="I16" i="282"/>
  <c r="J16" i="282"/>
  <c r="K16" i="282"/>
  <c r="L16" i="282"/>
  <c r="N16" i="282"/>
  <c r="O16" i="282"/>
  <c r="P16" i="282"/>
  <c r="Q16" i="282"/>
  <c r="R16" i="282"/>
  <c r="S16" i="282"/>
  <c r="U16" i="282"/>
  <c r="V16" i="282"/>
  <c r="W16" i="282"/>
  <c r="X16" i="282"/>
  <c r="Y16" i="282"/>
  <c r="Z16" i="282"/>
  <c r="AB16" i="282"/>
  <c r="AC16" i="282"/>
  <c r="AD16" i="282"/>
  <c r="AE16" i="282"/>
  <c r="AF16" i="282"/>
  <c r="AG16" i="282"/>
  <c r="AI16" i="282"/>
  <c r="AJ16" i="282"/>
  <c r="AK16" i="282"/>
  <c r="AL16" i="282"/>
  <c r="AM16" i="282"/>
  <c r="AN16" i="282"/>
  <c r="AP16" i="282"/>
  <c r="AQ16" i="282"/>
  <c r="AR16" i="282"/>
  <c r="AS16" i="282"/>
  <c r="AT16" i="282"/>
  <c r="AU16" i="282"/>
  <c r="AW16" i="282"/>
  <c r="AX16" i="282"/>
  <c r="AY16" i="282"/>
  <c r="AZ16" i="282"/>
  <c r="BA16" i="282"/>
  <c r="BB16" i="282"/>
  <c r="BD16" i="282"/>
  <c r="BE16" i="282"/>
  <c r="BF16" i="282"/>
  <c r="BG16" i="282"/>
  <c r="BH16" i="282"/>
  <c r="BI16" i="282"/>
  <c r="BY16" i="282"/>
  <c r="BZ16" i="282"/>
  <c r="CA16" i="282"/>
  <c r="CB16" i="282"/>
  <c r="CC16" i="282"/>
  <c r="CD16" i="282"/>
  <c r="CF16" i="282"/>
  <c r="CG16" i="282"/>
  <c r="CH16" i="282"/>
  <c r="CI16" i="282"/>
  <c r="CJ16" i="282"/>
  <c r="CK16" i="282"/>
  <c r="E38" i="288"/>
  <c r="H35" i="288"/>
  <c r="E35" i="288"/>
  <c r="E31" i="288"/>
  <c r="E40" i="287"/>
  <c r="H37" i="287"/>
  <c r="E37" i="287"/>
  <c r="E33" i="287"/>
  <c r="E60" i="286"/>
  <c r="H57" i="286"/>
  <c r="E57" i="286"/>
  <c r="E53" i="286"/>
  <c r="E60" i="285"/>
  <c r="H57" i="285"/>
  <c r="E57" i="285"/>
  <c r="E53" i="285"/>
  <c r="E70" i="284"/>
  <c r="H67" i="284"/>
  <c r="E67" i="284"/>
  <c r="E63" i="284"/>
  <c r="E59" i="283"/>
  <c r="H56" i="283"/>
  <c r="E56" i="283"/>
  <c r="E52" i="283"/>
  <c r="E59" i="282"/>
  <c r="H56" i="282"/>
  <c r="E56" i="282"/>
  <c r="E52" i="282"/>
  <c r="H13" i="287"/>
  <c r="B3" i="263"/>
  <c r="D9" i="291"/>
  <c r="D9" i="288"/>
  <c r="D9" i="287"/>
  <c r="D10" i="286"/>
  <c r="D10" i="285"/>
  <c r="D10" i="284"/>
  <c r="D10" i="283"/>
  <c r="D10" i="282"/>
  <c r="I13" i="288"/>
  <c r="H13" i="288"/>
  <c r="H27" i="288" s="1"/>
  <c r="G13" i="288"/>
  <c r="F13" i="288"/>
  <c r="I13" i="287"/>
  <c r="G50" i="286"/>
  <c r="H50" i="286"/>
  <c r="I50" i="286"/>
  <c r="J50" i="286"/>
  <c r="K50" i="286"/>
  <c r="L50" i="286"/>
  <c r="M50" i="286"/>
  <c r="N50" i="286"/>
  <c r="O50" i="286"/>
  <c r="P50" i="286"/>
  <c r="Q50" i="286"/>
  <c r="R50" i="286"/>
  <c r="S50" i="286"/>
  <c r="T50" i="286"/>
  <c r="U50" i="286"/>
  <c r="V50" i="286"/>
  <c r="W50" i="286"/>
  <c r="X50" i="286"/>
  <c r="Y50" i="286"/>
  <c r="Z50" i="286"/>
  <c r="AA50" i="286"/>
  <c r="AB50" i="286"/>
  <c r="AC50" i="286"/>
  <c r="AD50" i="286"/>
  <c r="AE50" i="286"/>
  <c r="AF50" i="286"/>
  <c r="AG50" i="286"/>
  <c r="AH50" i="286"/>
  <c r="AI50" i="286"/>
  <c r="AJ50" i="286"/>
  <c r="AK50" i="286"/>
  <c r="AL50" i="286"/>
  <c r="AM50" i="286"/>
  <c r="AN50" i="286"/>
  <c r="AO50" i="286"/>
  <c r="AP50" i="286"/>
  <c r="AQ50" i="286"/>
  <c r="AR50" i="286"/>
  <c r="AS50" i="286"/>
  <c r="AT50" i="286"/>
  <c r="AU50" i="286"/>
  <c r="AV50" i="286"/>
  <c r="AW50" i="286"/>
  <c r="AX50" i="286"/>
  <c r="AY50" i="286"/>
  <c r="AZ50" i="286"/>
  <c r="BA50" i="286"/>
  <c r="BB50" i="286"/>
  <c r="BC50" i="286"/>
  <c r="BD50" i="286"/>
  <c r="BE50" i="286"/>
  <c r="BF50" i="286"/>
  <c r="BG50" i="286"/>
  <c r="BH50" i="286"/>
  <c r="BI50" i="286"/>
  <c r="F50" i="286"/>
  <c r="G50" i="285"/>
  <c r="H50" i="285"/>
  <c r="I50" i="285"/>
  <c r="J50" i="285"/>
  <c r="K50" i="285"/>
  <c r="L50" i="285"/>
  <c r="N50" i="285"/>
  <c r="O50" i="285"/>
  <c r="P50" i="285"/>
  <c r="Q50" i="285"/>
  <c r="R50" i="285"/>
  <c r="S50" i="285"/>
  <c r="U50" i="285"/>
  <c r="V50" i="285"/>
  <c r="W50" i="285"/>
  <c r="X50" i="285"/>
  <c r="Y50" i="285"/>
  <c r="Z50" i="285"/>
  <c r="AB50" i="285"/>
  <c r="AC50" i="285"/>
  <c r="AD50" i="285"/>
  <c r="AE50" i="285"/>
  <c r="AF50" i="285"/>
  <c r="AG50" i="285"/>
  <c r="AI50" i="285"/>
  <c r="AJ50" i="285"/>
  <c r="AK50" i="285"/>
  <c r="AL50" i="285"/>
  <c r="AM50" i="285"/>
  <c r="AN50" i="285"/>
  <c r="AP50" i="285"/>
  <c r="AQ50" i="285"/>
  <c r="AR50" i="285"/>
  <c r="AS50" i="285"/>
  <c r="AT50" i="285"/>
  <c r="AU50" i="285"/>
  <c r="AW50" i="285"/>
  <c r="AX50" i="285"/>
  <c r="AY50" i="285"/>
  <c r="AZ50" i="285"/>
  <c r="BA50" i="285"/>
  <c r="BB50" i="285"/>
  <c r="BD50" i="285"/>
  <c r="BE50" i="285"/>
  <c r="BF50" i="285"/>
  <c r="BG50" i="285"/>
  <c r="BH50" i="285"/>
  <c r="BI50" i="285"/>
  <c r="BK50" i="285"/>
  <c r="BL50" i="285"/>
  <c r="BM50" i="285"/>
  <c r="BN50" i="285"/>
  <c r="BO50" i="285"/>
  <c r="BP50" i="285"/>
  <c r="BR50" i="285"/>
  <c r="BS50" i="285"/>
  <c r="BT50" i="285"/>
  <c r="BU50" i="285"/>
  <c r="BV50" i="285"/>
  <c r="BW50" i="285"/>
  <c r="BY50" i="285"/>
  <c r="BZ50" i="285"/>
  <c r="CA50" i="285"/>
  <c r="CB50" i="285"/>
  <c r="CC50" i="285"/>
  <c r="CD50" i="285"/>
  <c r="CF50" i="285"/>
  <c r="CG50" i="285"/>
  <c r="CH50" i="285"/>
  <c r="CI50" i="285"/>
  <c r="CJ50" i="285"/>
  <c r="CK50" i="285"/>
  <c r="CM50" i="285"/>
  <c r="CN50" i="285"/>
  <c r="CO50" i="285"/>
  <c r="CP50" i="285"/>
  <c r="CQ50" i="285"/>
  <c r="CR50" i="285"/>
  <c r="CT50" i="285"/>
  <c r="CU50" i="285"/>
  <c r="CV50" i="285"/>
  <c r="CW50" i="285"/>
  <c r="CX50" i="285"/>
  <c r="CY50" i="285"/>
  <c r="DA50" i="285"/>
  <c r="DB50" i="285"/>
  <c r="DC50" i="285"/>
  <c r="DD50" i="285"/>
  <c r="DE50" i="285"/>
  <c r="DF50" i="285"/>
  <c r="DH50" i="285"/>
  <c r="DI50" i="285"/>
  <c r="DJ50" i="285"/>
  <c r="DK50" i="285"/>
  <c r="DL50" i="285"/>
  <c r="DM50" i="285"/>
  <c r="G49" i="283"/>
  <c r="H49" i="283"/>
  <c r="I49" i="283"/>
  <c r="J49" i="283"/>
  <c r="K49" i="283"/>
  <c r="L49" i="283"/>
  <c r="N49" i="283"/>
  <c r="O49" i="283"/>
  <c r="P49" i="283"/>
  <c r="Q49" i="283"/>
  <c r="R49" i="283"/>
  <c r="S49" i="283"/>
  <c r="U49" i="283"/>
  <c r="V49" i="283"/>
  <c r="W49" i="283"/>
  <c r="X49" i="283"/>
  <c r="Y49" i="283"/>
  <c r="Z49" i="283"/>
  <c r="AB49" i="283"/>
  <c r="AC49" i="283"/>
  <c r="AD49" i="283"/>
  <c r="AE49" i="283"/>
  <c r="AF49" i="283"/>
  <c r="AG49" i="283"/>
  <c r="AI49" i="283"/>
  <c r="AJ49" i="283"/>
  <c r="AK49" i="283"/>
  <c r="AL49" i="283"/>
  <c r="AM49" i="283"/>
  <c r="AN49" i="283"/>
  <c r="AP49" i="283"/>
  <c r="AQ49" i="283"/>
  <c r="AR49" i="283"/>
  <c r="AS49" i="283"/>
  <c r="AT49" i="283"/>
  <c r="AU49" i="283"/>
  <c r="BK49" i="283"/>
  <c r="BL49" i="283"/>
  <c r="BM49" i="283"/>
  <c r="BN49" i="283"/>
  <c r="BO49" i="283"/>
  <c r="BP49" i="283"/>
  <c r="BR49" i="283"/>
  <c r="BS49" i="283"/>
  <c r="BT49" i="283"/>
  <c r="BU49" i="283"/>
  <c r="BV49" i="283"/>
  <c r="BW49" i="283"/>
  <c r="G49" i="282"/>
  <c r="H49" i="282"/>
  <c r="I49" i="282"/>
  <c r="J49" i="282"/>
  <c r="K49" i="282"/>
  <c r="L49" i="282"/>
  <c r="N49" i="282"/>
  <c r="O49" i="282"/>
  <c r="P49" i="282"/>
  <c r="Q49" i="282"/>
  <c r="R49" i="282"/>
  <c r="S49" i="282"/>
  <c r="U49" i="282"/>
  <c r="V49" i="282"/>
  <c r="W49" i="282"/>
  <c r="X49" i="282"/>
  <c r="Y49" i="282"/>
  <c r="Z49" i="282"/>
  <c r="AB49" i="282"/>
  <c r="AC49" i="282"/>
  <c r="AD49" i="282"/>
  <c r="AE49" i="282"/>
  <c r="AF49" i="282"/>
  <c r="AG49" i="282"/>
  <c r="AI49" i="282"/>
  <c r="AJ49" i="282"/>
  <c r="AK49" i="282"/>
  <c r="AL49" i="282"/>
  <c r="AM49" i="282"/>
  <c r="AN49" i="282"/>
  <c r="AP49" i="282"/>
  <c r="AQ49" i="282"/>
  <c r="AR49" i="282"/>
  <c r="AS49" i="282"/>
  <c r="AT49" i="282"/>
  <c r="AU49" i="282"/>
  <c r="AW49" i="282"/>
  <c r="AX49" i="282"/>
  <c r="AY49" i="282"/>
  <c r="AZ49" i="282"/>
  <c r="BA49" i="282"/>
  <c r="BB49" i="282"/>
  <c r="BD49" i="282"/>
  <c r="BE49" i="282"/>
  <c r="BF49" i="282"/>
  <c r="BG49" i="282"/>
  <c r="BH49" i="282"/>
  <c r="BI49" i="282"/>
  <c r="BY49" i="282"/>
  <c r="BZ49" i="282"/>
  <c r="CA49" i="282"/>
  <c r="CB49" i="282"/>
  <c r="CC49" i="282"/>
  <c r="CD49" i="282"/>
  <c r="CF49" i="282"/>
  <c r="CG49" i="282"/>
  <c r="CH49" i="282"/>
  <c r="CI49" i="282"/>
  <c r="CJ49" i="282"/>
  <c r="CK49" i="282"/>
  <c r="CS50" i="285"/>
  <c r="F50" i="285"/>
  <c r="R33" i="284"/>
  <c r="R58" i="284" s="1"/>
  <c r="T33" i="284"/>
  <c r="F37" i="284"/>
  <c r="J40" i="284"/>
  <c r="Q55" i="284"/>
  <c r="J18" i="284"/>
  <c r="O27" i="284"/>
  <c r="BH49" i="283"/>
  <c r="F49" i="283"/>
  <c r="BQ33" i="282"/>
  <c r="BJ42" i="282"/>
  <c r="BK16" i="282"/>
  <c r="BL40" i="282"/>
  <c r="BK32" i="282"/>
  <c r="BS32" i="282"/>
  <c r="BJ39" i="282"/>
  <c r="BS49" i="282"/>
  <c r="F24" i="283"/>
  <c r="G20" i="284"/>
  <c r="T17" i="285"/>
  <c r="AA17" i="285"/>
  <c r="BX49" i="282"/>
  <c r="G50" i="284"/>
  <c r="BP16" i="282"/>
  <c r="BO49" i="282"/>
  <c r="BL32" i="282"/>
  <c r="BK40" i="282"/>
  <c r="BQ16" i="283"/>
  <c r="Q15" i="284"/>
  <c r="S59" i="284"/>
  <c r="F34" i="284"/>
  <c r="F33" i="284" s="1"/>
  <c r="M33" i="285"/>
  <c r="AV17" i="285"/>
  <c r="I27" i="288"/>
  <c r="L15" i="284"/>
  <c r="L58" i="284"/>
  <c r="L59" i="284"/>
  <c r="O18" i="284"/>
  <c r="J24" i="284"/>
  <c r="O30" i="284"/>
  <c r="T59" i="284"/>
  <c r="G51" i="284"/>
  <c r="G56" i="284"/>
  <c r="G55" i="284" s="1"/>
  <c r="P55" i="284"/>
  <c r="P34" i="284"/>
  <c r="BM16" i="282"/>
  <c r="BQ22" i="282"/>
  <c r="AV24" i="282"/>
  <c r="BJ27" i="282"/>
  <c r="BR32" i="282"/>
  <c r="BR40" i="282"/>
  <c r="F40" i="283"/>
  <c r="AV26" i="283"/>
  <c r="I59" i="284"/>
  <c r="M59" i="284"/>
  <c r="BC48" i="283"/>
  <c r="K33" i="284"/>
  <c r="M25" i="285"/>
  <c r="BC41" i="285"/>
  <c r="F18" i="284"/>
  <c r="G53" i="284"/>
  <c r="AO16" i="283"/>
  <c r="BC39" i="283"/>
  <c r="BE24" i="283"/>
  <c r="BI49" i="283"/>
  <c r="BI32" i="283"/>
  <c r="BC37" i="283"/>
  <c r="BG40" i="283"/>
  <c r="BI40" i="283"/>
  <c r="BC44" i="283"/>
  <c r="BI24" i="283"/>
  <c r="BC41" i="283"/>
  <c r="BC40" i="283" s="1"/>
  <c r="AV23" i="283"/>
  <c r="AZ32" i="283"/>
  <c r="AV21" i="283"/>
  <c r="AV30" i="283"/>
  <c r="BA40" i="283"/>
  <c r="BB24" i="283"/>
  <c r="AY49" i="283"/>
  <c r="AV19" i="283"/>
  <c r="AV28" i="283"/>
  <c r="BA32" i="283"/>
  <c r="AV39" i="283"/>
  <c r="AV47" i="283"/>
  <c r="BC18" i="283"/>
  <c r="BC20" i="283"/>
  <c r="BC25" i="283"/>
  <c r="BC27" i="283"/>
  <c r="BE32" i="283"/>
  <c r="BC43" i="283"/>
  <c r="BC45" i="283"/>
  <c r="BD24" i="283"/>
  <c r="BC31" i="283"/>
  <c r="BH32" i="283"/>
  <c r="BC38" i="283"/>
  <c r="BD40" i="283"/>
  <c r="BC46" i="283"/>
  <c r="BF49" i="283"/>
  <c r="BC21" i="283"/>
  <c r="BC26" i="283"/>
  <c r="BC30" i="283"/>
  <c r="BC35" i="283"/>
  <c r="BF32" i="283"/>
  <c r="BE40" i="283"/>
  <c r="BF40" i="283"/>
  <c r="BC47" i="283"/>
  <c r="AV34" i="283"/>
  <c r="AX16" i="283"/>
  <c r="BA16" i="283"/>
  <c r="AX32" i="283"/>
  <c r="AZ16" i="283"/>
  <c r="AY16" i="283"/>
  <c r="AV35" i="283"/>
  <c r="BD32" i="283"/>
  <c r="BD16" i="283"/>
  <c r="BE49" i="283"/>
  <c r="BC42" i="283"/>
  <c r="M16" i="283"/>
  <c r="CE50" i="285"/>
  <c r="BQ17" i="285"/>
  <c r="M50" i="285"/>
  <c r="B2" i="290"/>
  <c r="B3" i="290"/>
  <c r="CE40" i="282" l="1"/>
  <c r="AA49" i="282"/>
  <c r="BU49" i="282"/>
  <c r="BT32" i="282"/>
  <c r="BJ38" i="282"/>
  <c r="BM32" i="282"/>
  <c r="BU32" i="282"/>
  <c r="BQ36" i="282"/>
  <c r="BN32" i="282"/>
  <c r="BQ44" i="282"/>
  <c r="F49" i="282"/>
  <c r="CE49" i="282"/>
  <c r="AA40" i="282"/>
  <c r="M49" i="282"/>
  <c r="M40" i="282"/>
  <c r="T49" i="282"/>
  <c r="G17" i="284"/>
  <c r="G49" i="284"/>
  <c r="F16" i="282"/>
  <c r="T16" i="282"/>
  <c r="AA16" i="282"/>
  <c r="BJ17" i="282"/>
  <c r="BL16" i="282"/>
  <c r="BN49" i="282"/>
  <c r="BN16" i="282"/>
  <c r="F24" i="282"/>
  <c r="AV40" i="282"/>
  <c r="BQ41" i="282"/>
  <c r="BS40" i="282"/>
  <c r="BQ46" i="282"/>
  <c r="BJ16" i="283"/>
  <c r="BJ49" i="283"/>
  <c r="AW16" i="283"/>
  <c r="AV17" i="283"/>
  <c r="AY32" i="283"/>
  <c r="AV41" i="283"/>
  <c r="AV40" i="283" s="1"/>
  <c r="AW40" i="283"/>
  <c r="AX40" i="283"/>
  <c r="BE16" i="283"/>
  <c r="BC17" i="283"/>
  <c r="K60" i="284"/>
  <c r="K15" i="284"/>
  <c r="K58" i="284" s="1"/>
  <c r="H18" i="284"/>
  <c r="H16" i="284"/>
  <c r="H15" i="284" s="1"/>
  <c r="G18" i="284"/>
  <c r="F21" i="284"/>
  <c r="F16" i="284"/>
  <c r="F15" i="284" s="1"/>
  <c r="F58" i="284" s="1"/>
  <c r="J21" i="284"/>
  <c r="J16" i="284"/>
  <c r="G24" i="284"/>
  <c r="N60" i="284"/>
  <c r="J34" i="284"/>
  <c r="G38" i="284"/>
  <c r="G37" i="284" s="1"/>
  <c r="Q59" i="284"/>
  <c r="H37" i="284"/>
  <c r="H35" i="284"/>
  <c r="H60" i="284" s="1"/>
  <c r="Q37" i="284"/>
  <c r="H43" i="284"/>
  <c r="H34" i="284"/>
  <c r="F60" i="284"/>
  <c r="G47" i="284"/>
  <c r="G46" i="284" s="1"/>
  <c r="J46" i="284"/>
  <c r="G54" i="284"/>
  <c r="G52" i="284" s="1"/>
  <c r="AH50" i="285"/>
  <c r="AH17" i="285"/>
  <c r="BJ17" i="285"/>
  <c r="BJ50" i="285"/>
  <c r="BB49" i="283"/>
  <c r="AW49" i="283"/>
  <c r="BC32" i="283"/>
  <c r="BC24" i="283"/>
  <c r="AW32" i="283"/>
  <c r="AV16" i="283"/>
  <c r="AV46" i="283"/>
  <c r="AV25" i="283"/>
  <c r="AV24" i="283" s="1"/>
  <c r="J37" i="284"/>
  <c r="BK24" i="282"/>
  <c r="G31" i="284"/>
  <c r="G30" i="284" s="1"/>
  <c r="G22" i="284"/>
  <c r="L60" i="284"/>
  <c r="G28" i="284"/>
  <c r="G27" i="284" s="1"/>
  <c r="BL49" i="282"/>
  <c r="P16" i="284"/>
  <c r="Q33" i="284"/>
  <c r="Q58" i="284" s="1"/>
  <c r="O16" i="284"/>
  <c r="O15" i="284" s="1"/>
  <c r="J43" i="284"/>
  <c r="BJ19" i="282"/>
  <c r="BK49" i="282"/>
  <c r="BM49" i="282"/>
  <c r="BJ20" i="282"/>
  <c r="BV16" i="282"/>
  <c r="BV49" i="282"/>
  <c r="BQ18" i="282"/>
  <c r="BR49" i="282"/>
  <c r="BT16" i="282"/>
  <c r="BW49" i="282"/>
  <c r="BC24" i="282"/>
  <c r="BL24" i="282"/>
  <c r="BJ35" i="282"/>
  <c r="BJ36" i="282"/>
  <c r="BR24" i="282"/>
  <c r="BQ25" i="282"/>
  <c r="BQ47" i="282"/>
  <c r="BQ48" i="282"/>
  <c r="AH49" i="283"/>
  <c r="AH24" i="283"/>
  <c r="AX49" i="283"/>
  <c r="AZ49" i="283"/>
  <c r="BC19" i="283"/>
  <c r="BD49" i="283"/>
  <c r="M16" i="282"/>
  <c r="AH49" i="282"/>
  <c r="AV16" i="282"/>
  <c r="BC16" i="282"/>
  <c r="BJ21" i="282"/>
  <c r="BJ22" i="282"/>
  <c r="BJ23" i="282"/>
  <c r="BR16" i="282"/>
  <c r="BT49" i="282"/>
  <c r="BW16" i="282"/>
  <c r="BQ20" i="282"/>
  <c r="T40" i="282"/>
  <c r="BX40" i="282"/>
  <c r="M24" i="282"/>
  <c r="T24" i="282"/>
  <c r="AA24" i="282"/>
  <c r="AH24" i="282"/>
  <c r="AV32" i="282"/>
  <c r="BC32" i="282"/>
  <c r="CE24" i="282"/>
  <c r="CE32" i="282"/>
  <c r="BJ25" i="282"/>
  <c r="BJ24" i="282" s="1"/>
  <c r="BJ29" i="282"/>
  <c r="BJ30" i="282"/>
  <c r="BJ31" i="282"/>
  <c r="BJ33" i="282"/>
  <c r="BO32" i="282"/>
  <c r="BJ44" i="282"/>
  <c r="BJ48" i="282"/>
  <c r="BS24" i="282"/>
  <c r="BQ27" i="282"/>
  <c r="BQ29" i="282"/>
  <c r="BQ30" i="282"/>
  <c r="BQ31" i="282"/>
  <c r="BQ35" i="282"/>
  <c r="BQ37" i="282"/>
  <c r="BQ38" i="282"/>
  <c r="BQ32" i="282" s="1"/>
  <c r="BQ39" i="282"/>
  <c r="BQ43" i="282"/>
  <c r="M49" i="283"/>
  <c r="M40" i="283"/>
  <c r="T49" i="283"/>
  <c r="T24" i="283"/>
  <c r="T32" i="283"/>
  <c r="AA40" i="283"/>
  <c r="AH16" i="283"/>
  <c r="AH40" i="283"/>
  <c r="AO49" i="283"/>
  <c r="AO32" i="283"/>
  <c r="BQ24" i="283"/>
  <c r="AY24" i="283"/>
  <c r="BH16" i="283"/>
  <c r="BG16" i="283"/>
  <c r="BH40" i="283"/>
  <c r="N59" i="284"/>
  <c r="I60" i="284"/>
  <c r="F49" i="284"/>
  <c r="AA25" i="285"/>
  <c r="AO33" i="285"/>
  <c r="CZ33" i="285"/>
  <c r="AZ24" i="283"/>
  <c r="BF16" i="283"/>
  <c r="BI16" i="283"/>
  <c r="BC22" i="283"/>
  <c r="BC23" i="283"/>
  <c r="M58" i="284"/>
  <c r="T15" i="284"/>
  <c r="T58" i="284" s="1"/>
  <c r="S60" i="284"/>
  <c r="J17" i="284"/>
  <c r="P17" i="284"/>
  <c r="F24" i="284"/>
  <c r="P24" i="284"/>
  <c r="H24" i="284"/>
  <c r="G26" i="284"/>
  <c r="R59" i="284"/>
  <c r="T60" i="284"/>
  <c r="O34" i="284"/>
  <c r="O59" i="284" s="1"/>
  <c r="J35" i="284"/>
  <c r="P35" i="284"/>
  <c r="P33" i="284" s="1"/>
  <c r="Q35" i="284"/>
  <c r="O40" i="284"/>
  <c r="F40" i="284"/>
  <c r="G44" i="284"/>
  <c r="G43" i="284" s="1"/>
  <c r="G48" i="284"/>
  <c r="G35" i="284" s="1"/>
  <c r="G60" i="284" s="1"/>
  <c r="P52" i="284"/>
  <c r="F17" i="285"/>
  <c r="F25" i="285"/>
  <c r="F33" i="285"/>
  <c r="F41" i="285"/>
  <c r="M41" i="285"/>
  <c r="T50" i="285"/>
  <c r="AA50" i="285"/>
  <c r="AH25" i="285"/>
  <c r="AH33" i="285"/>
  <c r="AH41" i="285"/>
  <c r="AO50" i="285"/>
  <c r="AV25" i="285"/>
  <c r="AV41" i="285"/>
  <c r="BC17" i="285"/>
  <c r="BJ25" i="285"/>
  <c r="BJ41" i="285"/>
  <c r="BX17" i="285"/>
  <c r="BX33" i="285"/>
  <c r="CE25" i="285"/>
  <c r="CE41" i="285"/>
  <c r="CL50" i="285"/>
  <c r="CL25" i="285"/>
  <c r="CS17" i="285"/>
  <c r="CS25" i="285"/>
  <c r="CS33" i="285"/>
  <c r="CS41" i="285"/>
  <c r="CZ17" i="285"/>
  <c r="CZ25" i="285"/>
  <c r="DG17" i="285"/>
  <c r="DG25" i="285"/>
  <c r="DG41" i="285"/>
  <c r="J13" i="288"/>
  <c r="BU40" i="282"/>
  <c r="F32" i="282"/>
  <c r="BM40" i="282"/>
  <c r="M32" i="282"/>
  <c r="BJ46" i="282"/>
  <c r="F40" i="282"/>
  <c r="F59" i="284"/>
  <c r="BJ16" i="282"/>
  <c r="G34" i="284"/>
  <c r="Q60" i="284"/>
  <c r="P60" i="284"/>
  <c r="AO49" i="282"/>
  <c r="O24" i="284"/>
  <c r="O37" i="284"/>
  <c r="O35" i="284"/>
  <c r="O60" i="284" s="1"/>
  <c r="CZ50" i="285"/>
  <c r="BQ17" i="282"/>
  <c r="N15" i="284"/>
  <c r="N58" i="284" s="1"/>
  <c r="Q18" i="284"/>
  <c r="CL17" i="285"/>
  <c r="BJ41" i="282"/>
  <c r="G7" i="250"/>
  <c r="BJ32" i="282" l="1"/>
  <c r="BQ40" i="282"/>
  <c r="BQ24" i="282"/>
  <c r="H33" i="284"/>
  <c r="H58" i="284" s="1"/>
  <c r="H59" i="284"/>
  <c r="J59" i="284"/>
  <c r="J33" i="284"/>
  <c r="BC16" i="283"/>
  <c r="BC49" i="283"/>
  <c r="AV49" i="283"/>
  <c r="J60" i="284"/>
  <c r="P15" i="284"/>
  <c r="P58" i="284" s="1"/>
  <c r="G21" i="284"/>
  <c r="G16" i="284"/>
  <c r="G15" i="284" s="1"/>
  <c r="P59" i="284"/>
  <c r="J15" i="284"/>
  <c r="BJ40" i="282"/>
  <c r="BJ49" i="282"/>
  <c r="F25" i="287" s="1"/>
  <c r="F13" i="287" s="1"/>
  <c r="F27" i="288" s="1"/>
  <c r="BQ49" i="282"/>
  <c r="G25" i="287" s="1"/>
  <c r="BQ16" i="282"/>
  <c r="O33" i="284"/>
  <c r="O58" i="284" s="1"/>
  <c r="G33" i="284"/>
  <c r="G58" i="284" s="1"/>
  <c r="G59" i="284"/>
  <c r="J25" i="287" l="1"/>
  <c r="J13" i="287" s="1"/>
  <c r="J27" i="288" s="1"/>
  <c r="G13" i="287"/>
  <c r="G27" i="288" s="1"/>
  <c r="J58" i="284"/>
</calcChain>
</file>

<file path=xl/comments1.xml><?xml version="1.0" encoding="utf-8"?>
<comments xmlns="http://schemas.openxmlformats.org/spreadsheetml/2006/main">
  <authors>
    <author>КАА</author>
  </authors>
  <commentList>
    <comment ref="CL12" authorId="0">
      <text>
        <r>
          <rPr>
            <b/>
            <sz val="9"/>
            <color indexed="81"/>
            <rFont val="Tahoma"/>
            <family val="2"/>
            <charset val="204"/>
          </rPr>
          <t>Объем[Стоимость] услуг, оплаченных потребителем четвертой и шестой ценовой категории по ставке тарифа на услуги по передаче электрической энергии за содержание электрических сетей, в месяц (год), МВт [тыс руб]</t>
        </r>
      </text>
    </comment>
    <comment ref="CL13" authorId="0">
      <text>
        <r>
          <rPr>
            <b/>
            <sz val="9"/>
            <color indexed="81"/>
            <rFont val="Tahoma"/>
            <family val="2"/>
            <charset val="204"/>
          </rPr>
          <t>Объем мощности услуг по передаче электроэнергии потребителей за отчетный месяц (год), МВт</t>
        </r>
      </text>
    </comment>
    <comment ref="CS13" authorId="0">
      <text>
        <r>
          <rPr>
            <b/>
            <sz val="9"/>
            <color indexed="81"/>
            <rFont val="Tahoma"/>
            <family val="2"/>
            <charset val="204"/>
          </rPr>
          <t>Стоимость мощности услуг по передаче электроэнергии потребителей за отчетный месяц (год), тыс руб</t>
        </r>
      </text>
    </comment>
  </commentList>
</comments>
</file>

<file path=xl/sharedStrings.xml><?xml version="1.0" encoding="utf-8"?>
<sst xmlns="http://schemas.openxmlformats.org/spreadsheetml/2006/main" count="14154" uniqueCount="1276">
  <si>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</si>
  <si>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</si>
  <si>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</si>
  <si>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</si>
  <si>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</si>
  <si>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</si>
  <si>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</si>
  <si>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</si>
  <si>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</si>
  <si>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</si>
  <si>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</si>
  <si>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Гарантирующий поставщик</t>
  </si>
  <si>
    <t>Способ приобретения электроэнергии</t>
  </si>
  <si>
    <t>Плательщик НДС</t>
  </si>
  <si>
    <t>Да</t>
  </si>
  <si>
    <t>Нет</t>
  </si>
  <si>
    <t>DaNet</t>
  </si>
  <si>
    <t>с ОРЭМ</t>
  </si>
  <si>
    <t xml:space="preserve">от ГП первого уровня </t>
  </si>
  <si>
    <t>Sposob_Priobr_Range</t>
  </si>
  <si>
    <t>Раздел I. А</t>
  </si>
  <si>
    <t>Раздел I. Б</t>
  </si>
  <si>
    <t>Раздел I. В</t>
  </si>
  <si>
    <t>Раздел II. А</t>
  </si>
  <si>
    <t>Раздел II. Б</t>
  </si>
  <si>
    <t>Раздел III</t>
  </si>
  <si>
    <t>Раздел IV</t>
  </si>
  <si>
    <t>mod_11</t>
  </si>
  <si>
    <t>mod_12</t>
  </si>
  <si>
    <t>mod_13</t>
  </si>
  <si>
    <t>mod_21</t>
  </si>
  <si>
    <t>mod_22</t>
  </si>
  <si>
    <t>mod_31</t>
  </si>
  <si>
    <t>mod_41</t>
  </si>
  <si>
    <t>modComm</t>
  </si>
  <si>
    <t>Statistic</t>
  </si>
  <si>
    <t>Стоимость отклонений фактических объемов потребления электрической энергии по 5 и 6 ценовой категории от плановых (договорных) значений за отчетный месяц (год) 
без НДС, тыс руб</t>
  </si>
  <si>
    <t>с ОРЭМ и от ГП первого уровня</t>
  </si>
  <si>
    <t>Руководитель организации</t>
  </si>
  <si>
    <t>(Ф.И.О.)</t>
  </si>
  <si>
    <t>(подпись)</t>
  </si>
  <si>
    <t>Должностное лицо,</t>
  </si>
  <si>
    <t xml:space="preserve"> ответственное за</t>
  </si>
  <si>
    <t>(должность)</t>
  </si>
  <si>
    <t>составление формы</t>
  </si>
  <si>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</si>
  <si>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</si>
  <si>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</si>
  <si>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</si>
  <si>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</si>
  <si>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СПРАВОЧНО: Всего по населению и приравненным к нему категориям</t>
  </si>
  <si>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</si>
  <si>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</si>
  <si>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</si>
  <si>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</si>
  <si>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</si>
  <si>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</si>
  <si>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</si>
  <si>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</si>
  <si>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</si>
  <si>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</si>
  <si>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</si>
  <si>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</si>
  <si>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</si>
  <si>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</si>
  <si>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</si>
  <si>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</si>
  <si>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</si>
  <si>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</si>
  <si>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</si>
  <si>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</si>
  <si>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</si>
  <si>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</si>
  <si>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</si>
  <si>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</si>
  <si>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</si>
  <si>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</si>
  <si>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</si>
  <si>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</si>
  <si>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</si>
  <si>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</si>
  <si>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</si>
  <si>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</si>
  <si>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</si>
  <si>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</si>
  <si>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</si>
  <si>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</si>
  <si>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</si>
  <si>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</si>
  <si>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</si>
  <si>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</si>
  <si>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</si>
  <si>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</si>
  <si>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</si>
  <si>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</si>
  <si>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</si>
  <si>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</si>
  <si>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</si>
  <si>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</si>
  <si>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</si>
  <si>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</si>
  <si>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</si>
  <si>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</si>
  <si>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</si>
  <si>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</si>
  <si>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</si>
  <si>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</si>
  <si>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</si>
  <si>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</si>
  <si>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</si>
  <si>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</si>
  <si>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</si>
  <si>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</si>
  <si>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</si>
  <si>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</si>
  <si>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</si>
  <si>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</si>
  <si>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</si>
  <si>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</si>
  <si>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</si>
  <si>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</si>
  <si>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</si>
  <si>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</si>
  <si>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</si>
  <si>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</si>
  <si>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</si>
  <si>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</si>
  <si>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</si>
  <si>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</si>
  <si>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</si>
  <si>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</si>
  <si>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</si>
  <si>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</si>
  <si>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</si>
  <si>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</si>
  <si>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</si>
  <si>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</si>
  <si>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</si>
  <si>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</si>
  <si>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</si>
  <si>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</si>
  <si>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</si>
  <si>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</si>
  <si>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</si>
  <si>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</si>
  <si>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</si>
  <si>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</si>
  <si>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</si>
  <si>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</si>
  <si>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</si>
  <si>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</si>
  <si>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</si>
  <si>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</si>
  <si>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</si>
  <si>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</si>
  <si>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</si>
  <si>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</si>
  <si>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</si>
  <si>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</si>
  <si>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3/17/2012  12:12:41 AM</t>
  </si>
  <si>
    <t>Вид деятельности</t>
  </si>
  <si>
    <t>NSRF</t>
  </si>
  <si>
    <t>RST_ORG_ID</t>
  </si>
  <si>
    <t>ORG_NAME</t>
  </si>
  <si>
    <t>INN_NAME</t>
  </si>
  <si>
    <t>KPP_NAME</t>
  </si>
  <si>
    <t>MR_NAME</t>
  </si>
  <si>
    <t>OKTMO_MR_NAME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</si>
  <si>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</si>
  <si>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</si>
  <si>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</si>
  <si>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</si>
  <si>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</si>
  <si>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</si>
  <si>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</si>
  <si>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</si>
  <si>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</si>
  <si>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</si>
  <si>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</si>
  <si>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</si>
  <si>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</si>
  <si>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</si>
  <si>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</si>
  <si>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</si>
  <si>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</si>
  <si>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</si>
  <si>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modfrmDateChoose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</si>
  <si>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</si>
  <si>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</si>
  <si>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</si>
  <si>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</si>
  <si>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</si>
  <si>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</si>
  <si>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</si>
  <si>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</si>
  <si>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</si>
  <si>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</si>
  <si>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</si>
  <si>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</si>
  <si>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</si>
  <si>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</si>
  <si>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</si>
  <si>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</si>
  <si>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</si>
  <si>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</si>
  <si>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</si>
  <si>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</si>
  <si>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</si>
  <si>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</si>
  <si>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</si>
  <si>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Раздел I. Полезный отпуск электроэнергии и мощности, реализуемой по регулируемым тарифам (ценам)</t>
  </si>
  <si>
    <t>Раздел II. Полезный отпуск электроэнергии и мощности, реализуемой по нерегулируемым ценам</t>
  </si>
  <si>
    <t>Раздел III. Продажа электрической энергии и мощности</t>
  </si>
  <si>
    <t>Раздел IV. Покупка электрической энергии и мощности</t>
  </si>
  <si>
    <t>А. Полезный отпуск электроэнергии и мощности, реализуемой по регулируемым тарифам (ценам) по Договору энергоснабжения</t>
  </si>
  <si>
    <t>Коды по ОКЕИ: 1000 киловатт-часов – 246, мегаватт – 215, тысяча рублей – 384</t>
  </si>
  <si>
    <t>Потребители</t>
  </si>
  <si>
    <t>Код строки</t>
  </si>
  <si>
    <t>Объем электрической энергии потребителей, осуществляющих оплату по одноставочным тарифам (ценам) за отчетный месяц (год), тыс кВт ч</t>
  </si>
  <si>
    <t>Стоимость электрической энергии потребителей, осуществляющих оплату по одноставочным тарифам (ценам) за отчетный месяц (год) без НДС, тыс руб</t>
  </si>
  <si>
    <t>Стоимость электрической энергии потребителей, осуществляющих оплату по зонным тарифам (ценам) за отчетный месяц (год) без НДС, тыс руб</t>
  </si>
  <si>
    <t>Объем электрической энергии потребителей, осуществляющих оплату по трехставочным тарифам (ценам) за отчетный месяц (год), тыс кВт ч</t>
  </si>
  <si>
    <t>Стоимость электрической энергии потребителей, осуществляющих оплату по трехставочным тарифам (ценам) за отчетный месяц (год) без НДС, тыс руб</t>
  </si>
  <si>
    <t>Объем электрической мощности потребителей, осуществляющих оплату услуг по передаче электрической энергии по трехставочным ценам 
за отчетный месяц (год), МВт</t>
  </si>
  <si>
    <t>Стоимость электрической мощности потребителей, осуществляющих оплату услуг по передаче электрической энергии по трехставочным ценам 
за отчетный месяц (год) без НДС, тыс руб</t>
  </si>
  <si>
    <t>Объем электрической энергии за отчетный месяц (год), тыс кВт ч</t>
  </si>
  <si>
    <t>Стоимость электрической энергии за отчетный месяц (год) без НДС, тыс руб</t>
  </si>
  <si>
    <t>Стоимость электрической энергии (мощности) без учета стоимости отклонений за отчетный месяц (год) без НДС, по двухставочным тарифам (ценам) 
за отчетный месяц (год) без НДС, тыс руб</t>
  </si>
  <si>
    <t>Стоимость отклонений фактических объемов потребления электрической энергии от плановых (договорных) значений за отчетный  месяц (год) без НДС, тыс руб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</si>
  <si>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</si>
  <si>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</si>
  <si>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</si>
  <si>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</si>
  <si>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</si>
  <si>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</si>
  <si>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</si>
  <si>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</si>
  <si>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Потребители с максимальной мощностью принадлежащих им энергопринимающих устройств от 10 МВт</t>
  </si>
  <si>
    <t>Промышленные и приравненные к ним потребители</t>
  </si>
  <si>
    <t>Электрифицированный железнодорожный транспорт</t>
  </si>
  <si>
    <t>Электрифицированный городской транспорт</t>
  </si>
  <si>
    <t>Другие энергоснабжающие организации</t>
  </si>
  <si>
    <t>Непромышленные потребители</t>
  </si>
  <si>
    <t>Сельскохозяйственные товаро-производители</t>
  </si>
  <si>
    <t>Бюджетные потребители</t>
  </si>
  <si>
    <t>Потребители с максимальной мощностью принадлежащих им энергопринимающих устройств от 670 кВт до 10 МВт</t>
  </si>
  <si>
    <t>Сельскохозяйственные товаропроизводители</t>
  </si>
  <si>
    <t>Потребители с максимальной мощностью принадлежащих им энергопринимающих устройств от 150 кВт до 670 кВт</t>
  </si>
  <si>
    <t>Потребители с максимальной мощностью принадлежащих им энергопринимающих устройств до 150 кВт</t>
  </si>
  <si>
    <t>Компенсация расхода электрической энергии на передачу сетевыми организациями</t>
  </si>
  <si>
    <t xml:space="preserve">Полезный отпуск - всего </t>
  </si>
  <si>
    <t>Б. Полезный отпуск электроэнергии и мощности, реализуемой по регулируемым тарифам (ценам) по Договору купли-продажи</t>
  </si>
  <si>
    <t>Стоимость электрической энергии потребителей, осуществляющих оплату по одноставочным тарифам (ценам) за отчетный месяц (год) 
без НДС, тыс руб</t>
  </si>
  <si>
    <t>Объем электрической энергии потребителей, осуществляющих оплату по зонным тарифам (ценам) за отчетный месяц (год), 
тыс кВт ч</t>
  </si>
  <si>
    <t>Стоимость электрической энергии за отчетный месяц (год) 
без НДС, тыс руб</t>
  </si>
  <si>
    <t>Стоимость электрической энергии (мощности) без учета стоимости отклонений за отчетный месяц (год) без НДС, по двухставочным тарифам (ценам) за отчетный месяц (год) без НДС, тыс руб</t>
  </si>
  <si>
    <t>Стоимость отклонений фактических объемов потребления электрической энергии от плановых (договорных) значений за отчетный месяц (год) 
без НДС, тыс руб</t>
  </si>
  <si>
    <t>В. Полезный отпуск электроэнергии, реализуемой населению и приравненным к нему категориям потребителей</t>
  </si>
  <si>
    <t>Объем электрической энергии за отчетный месяц (год), тыс кВт ч всего</t>
  </si>
  <si>
    <t>Стоимость электрической энергии за отчетный месяц (год) с НДС, тыс руб всего</t>
  </si>
  <si>
    <t>Стоимость электрической энергии за отчетный месяц (год) без НДС, тыс руб всего</t>
  </si>
  <si>
    <t>Объем электрической энергии потребителей, осуществляющих оплату по зонным тарифам за отчетный месяц (год), тыс кВт ч</t>
  </si>
  <si>
    <t>Стоимость электрической энергии потребителей, осуществляющих оплату по зонным тарифам за отчетный месяц (год) с НДС, тыс руб всего</t>
  </si>
  <si>
    <t>Стоимость электрической энергии потребителей, осуществляющих оплату по зонным тарифам за отчетный месяц (год) без НДС, тыс руб всего</t>
  </si>
  <si>
    <t>ночь</t>
  </si>
  <si>
    <t>пик</t>
  </si>
  <si>
    <t>полупик (день)</t>
  </si>
  <si>
    <t>Население, всего</t>
  </si>
  <si>
    <t>в пределах социальной нормы</t>
  </si>
  <si>
    <t>сверх социальной нормы</t>
  </si>
  <si>
    <t>Население, проживающее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</si>
  <si>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Население, проживающее в городских населенных пунктах в домах, оборудованных в установленном порядке стационарными электроплитами</t>
  </si>
  <si>
    <t>Население, проживающее в городских населенных пунктах в домах, оборудованных в установленном порядке стационарными электроотопительными установками</t>
  </si>
  <si>
    <t> 270</t>
  </si>
  <si>
    <t> 280</t>
  </si>
  <si>
    <t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</si>
  <si>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 290</t>
  </si>
  <si>
    <t> 300</t>
  </si>
  <si>
    <t> 310</t>
  </si>
  <si>
    <t>Население, проживающее в сельских населенных пунктах</t>
  </si>
  <si>
    <t> 320</t>
  </si>
  <si>
    <t> 330</t>
  </si>
  <si>
    <t> 340</t>
  </si>
  <si>
    <t>Потребители, приравненные к населению, всего</t>
  </si>
  <si>
    <t> 400</t>
  </si>
  <si>
    <t> 410</t>
  </si>
  <si>
    <t> 420</t>
  </si>
  <si>
    <t> 430</t>
  </si>
  <si>
    <t>Исполнители коммунальных услуг</t>
  </si>
  <si>
    <t> 440</t>
  </si>
  <si>
    <t> 450</t>
  </si>
  <si>
    <t> 460</t>
  </si>
  <si>
    <t>Садоводческие, огороднические или дачные некоммерческие объединения граждан</t>
  </si>
  <si>
    <t> 470</t>
  </si>
  <si>
    <t> 480</t>
  </si>
  <si>
    <t> 490</t>
  </si>
  <si>
    <t>Религиозные организации</t>
  </si>
  <si>
    <t> 500</t>
  </si>
  <si>
    <t> 510</t>
  </si>
  <si>
    <t> 520</t>
  </si>
  <si>
    <t>Бюджетные организации (проживание военнослужащих, содержание осужденных)</t>
  </si>
  <si>
    <t> 530</t>
  </si>
  <si>
    <t> 540</t>
  </si>
  <si>
    <t> 550</t>
  </si>
  <si>
    <t>Некоммерческие объединения граждан  (гаражно-строительные, гаражные кооперативы)</t>
  </si>
  <si>
    <t> 560</t>
  </si>
  <si>
    <t> 570</t>
  </si>
  <si>
    <t> 580</t>
  </si>
  <si>
    <t>Хозяйственные постройки физических лиц</t>
  </si>
  <si>
    <t> 590</t>
  </si>
  <si>
    <t> 600</t>
  </si>
  <si>
    <t> 610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</si>
  <si>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</si>
  <si>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 700</t>
  </si>
  <si>
    <t> 710</t>
  </si>
  <si>
    <t> 720</t>
  </si>
  <si>
    <t>А. Полезный отпуск электроэнергии и мощности, реализуемой по нерегулируемым ценам по Договору энергоснабжения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</si>
  <si>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</si>
  <si>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</si>
  <si>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</si>
  <si>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</si>
  <si>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Стоимость электрической энергии (мощности) по 3-6 ценовой категории без учета стоимости отклонений за отчетный месяц (год) без НДС, тыс руб</t>
  </si>
  <si>
    <t>Объем электрической энергии (мощности) потребителей за отчетный месяц (год), тыс кВт ч</t>
  </si>
  <si>
    <t>Стоимость электрической энергии (мощности) потребителей за отчетный месяц (год) без НДС, тыс руб</t>
  </si>
  <si>
    <t>Объем электрической энергии потребителей за отчетный месяц (год), тыс кВт ч</t>
  </si>
  <si>
    <t>Стоимость электрической энергии потребителей за отчетный месяц (год) без НДС, тыс руб</t>
  </si>
  <si>
    <t>Стоимость электрической мощности за отчетный месяц (год) без НДС, тыс руб</t>
  </si>
  <si>
    <t>Объем мощности услуг по передаче электроэнергии потребителей за отчетный месяц (год), МВт</t>
  </si>
  <si>
    <t>Стоимость мощности услуг по передаче электроэнергии потребителей за отчетный месяц (год) без НДС, тыс руб</t>
  </si>
  <si>
    <t>Б. Полезный отпуск электроэнергии и мощности, реализуемой по нерегулируемым ценам по Договору купли-продажи</t>
  </si>
  <si>
    <t>3 и 4 ценовые категории</t>
  </si>
  <si>
    <t>5 и 6 ценовые категории</t>
  </si>
  <si>
    <t>Стоимость электрической энергии по 3-6 ценовой категории без учета стоимости отклонений за отчетный месяц (год) без НДС, тыс руб</t>
  </si>
  <si>
    <t>Стоимость отклонений фактических объемов потребления электрической энергии по 5 и 6 ценовой категории 
от плановых (договорных) значений за отчетный 
месяц (год) без НДС, тыс руб</t>
  </si>
  <si>
    <t>Объем электрической энергии (мощности) потребителей 
за отчетный месяц (год), тыс кВт ч</t>
  </si>
  <si>
    <t>Стоимость электрической энергии (мощности) потребителей 
за отчетный месяц (год) без НДС, тыс руб</t>
  </si>
  <si>
    <t>Объем электрической мощности 
за отчетный месяц (год), МВт</t>
  </si>
  <si>
    <t>прочие (разделение по напряжению)</t>
  </si>
  <si>
    <t xml:space="preserve">Наименование </t>
  </si>
  <si>
    <t>Стоимость электрической энергии за отчетный месяц (год), тыс руб</t>
  </si>
  <si>
    <t>Величина электрической мощности за отчетный месяц (в среднем 
за год), МВт</t>
  </si>
  <si>
    <t>Стоимость электрической мощности за отчетный месяц (год), тыс руб</t>
  </si>
  <si>
    <t>Стоимость без дифференциации на энергию и мощность за отчетный месяц (год), тыс руб</t>
  </si>
  <si>
    <t xml:space="preserve">Продажа </t>
  </si>
  <si>
    <t>В обеспечение СД</t>
  </si>
  <si>
    <t>Х</t>
  </si>
  <si>
    <t>В обеспечение регулируемых договоров (РД)</t>
  </si>
  <si>
    <t>В обеспечение биржевых СДМ</t>
  </si>
  <si>
    <t>В обеспечение внебиржевых СДМ</t>
  </si>
  <si>
    <t>По договорам предоставления мощности ДПМ</t>
  </si>
  <si>
    <t>По ценам РСВ</t>
  </si>
  <si>
    <t>БР</t>
  </si>
  <si>
    <t>Экспортно-импортная и приграничная торговля</t>
  </si>
  <si>
    <t>По результатам КОМ</t>
  </si>
  <si>
    <t>На оптовом рынке по регулируемым ценам</t>
  </si>
  <si>
    <t>На оптовом рынке по нерегулируемым ценам</t>
  </si>
  <si>
    <t>На розничном рынке по регулируемым тарифам (ценам)</t>
  </si>
  <si>
    <t>На розничном рынке по свободным (нерегулируемым) ценам</t>
  </si>
  <si>
    <t>Собственное производство</t>
  </si>
  <si>
    <t>Мощность, заявленная на КОМ</t>
  </si>
  <si>
    <t>Аттестованная мощность</t>
  </si>
  <si>
    <t>Штрафные санкции ЦФР</t>
  </si>
  <si>
    <t xml:space="preserve">         Коды по ОКЕИ: 1000 киловатт-часов – 246, мегаватт – 215, тысяча рублей – 384</t>
  </si>
  <si>
    <t>Покупка</t>
  </si>
  <si>
    <t>Итого покупка с учетом продажи</t>
  </si>
  <si>
    <t>Собственное потребление</t>
  </si>
  <si>
    <t>Cведения о полезном отпуске (продаже) электрической энергии и мощности отдельным категориям потребителей</t>
  </si>
  <si>
    <t>Год</t>
  </si>
  <si>
    <t>Месяц</t>
  </si>
  <si>
    <t>год</t>
  </si>
  <si>
    <t>Отчетный период</t>
  </si>
  <si>
    <t>Объем электрической энергии за отчетный месяц (год), 
тыс кВт ч</t>
  </si>
  <si>
    <t>Объем электрической энергии потребителей, осуществляющих оплату по одноставочному тарифу за отчетный месяц (год), тыс кВт ч всего</t>
  </si>
  <si>
    <t>Стоимость электрической энергии потребителей, осуществляющих оплату по одноставочному тарифу за отчетный месяц (год) с НДС, тыс руб всего</t>
  </si>
  <si>
    <t>Стоимость электрической энергии потребителей, осуществляющих оплату по одноставочному тарифу за отчетный месяц (год) без НДС,  тыс руб всего</t>
  </si>
  <si>
    <t>Объем электрической мощности за отчетный месяц (год), 
МВт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</si>
  <si>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</si>
  <si>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</si>
  <si>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</si>
  <si>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</si>
  <si>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</si>
  <si>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</si>
  <si>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Обратиться за помощью</t>
  </si>
  <si>
    <t>Отчётные формы:</t>
  </si>
  <si>
    <t>Перейти</t>
  </si>
  <si>
    <t>Консультации:</t>
  </si>
  <si>
    <t>г.Севастополь</t>
  </si>
  <si>
    <t>Республика Крым</t>
  </si>
  <si>
    <t>Cведения о полезном отпуске (продаже) электрической энергии и мощности отдельным категориям потребителей
Приказ Росстата: Об утверждении формы  от  22.04.2016 № 210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</si>
  <si>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</si>
  <si>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Информация о региональных органах регулирования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</si>
  <si>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</si>
  <si>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</si>
  <si>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</si>
  <si>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</si>
  <si>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</si>
  <si>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modfrmCheckUpdates</t>
  </si>
  <si>
    <t>modfrmRegion</t>
  </si>
  <si>
    <t>Тип отчета</t>
  </si>
  <si>
    <t>type_report</t>
  </si>
  <si>
    <t>В целом по организации</t>
  </si>
  <si>
    <t>По обособленному подразделению</t>
  </si>
  <si>
    <t>Наименование обособленного подразделения</t>
  </si>
  <si>
    <t>Максимальный интервал представления отчёта за прошедшие периоды (дней)</t>
  </si>
  <si>
    <t>90</t>
  </si>
  <si>
    <t>Общие указания по заполнению:</t>
  </si>
  <si>
    <t>Если срок предоставления отчета истек, необходимо загрузить в систему пояснительную записку и указать ссылку на нее  на листе "Титульный" в поле "Ссылка на обосновывающие материалы"</t>
  </si>
  <si>
    <t>Руководство по загрузке документов</t>
  </si>
  <si>
    <t>Обосновывающие материалы необходимо загружать с помощью "ЕИАС Мониторинг":</t>
  </si>
  <si>
    <t>Пример пояснительной записки:</t>
  </si>
  <si>
    <t>Пояснительная записка</t>
  </si>
  <si>
    <t>Максим Николаевич Пальянов</t>
  </si>
  <si>
    <t>palyanovmn@fas.gov.ru</t>
  </si>
  <si>
    <t>Игорь Владиславович Бедрин</t>
  </si>
  <si>
    <t>bedrin@fas.gov.ru</t>
  </si>
  <si>
    <t>modHTTP</t>
  </si>
  <si>
    <t>Проверка доступных обновлений...</t>
  </si>
  <si>
    <t>Информация</t>
  </si>
  <si>
    <t>Версия отчёта 3.2 актуальна, обновление не требуется</t>
  </si>
  <si>
    <t>Анучинский муниципальный район</t>
  </si>
  <si>
    <t>05602000</t>
  </si>
  <si>
    <t>26617749</t>
  </si>
  <si>
    <t>ПАО "Дальневосточная энергетическая компания"</t>
  </si>
  <si>
    <t>2723088770</t>
  </si>
  <si>
    <t>997450001</t>
  </si>
  <si>
    <t>Сбытовая компания</t>
  </si>
  <si>
    <t>Анучинское сельское поселение</t>
  </si>
  <si>
    <t>05602402</t>
  </si>
  <si>
    <t>27051081</t>
  </si>
  <si>
    <t>АО "ДГК"</t>
  </si>
  <si>
    <t>1434031363</t>
  </si>
  <si>
    <t>Станция - поставщик ЭЭ</t>
  </si>
  <si>
    <t>Региональная генерация</t>
  </si>
  <si>
    <t>26470185</t>
  </si>
  <si>
    <t>КГУП "Примтеплоэнерго"</t>
  </si>
  <si>
    <t>2536112729</t>
  </si>
  <si>
    <t>253801001</t>
  </si>
  <si>
    <t>Виноградовское сельское поселение</t>
  </si>
  <si>
    <t>05602404</t>
  </si>
  <si>
    <t>Гражданское сельское поселение</t>
  </si>
  <si>
    <t>05602406</t>
  </si>
  <si>
    <t>Чернышевское сельское поселение</t>
  </si>
  <si>
    <t>05602419</t>
  </si>
  <si>
    <t>Арсеньевский городской округ</t>
  </si>
  <si>
    <t>05703000</t>
  </si>
  <si>
    <t>26320280</t>
  </si>
  <si>
    <t>АО "Арсеньевэлектросервис"</t>
  </si>
  <si>
    <t>2501010388</t>
  </si>
  <si>
    <t>250101001</t>
  </si>
  <si>
    <t>Сетевая компания</t>
  </si>
  <si>
    <t>26319158</t>
  </si>
  <si>
    <t>ОАО "Электросеть" г.Арсеньев</t>
  </si>
  <si>
    <t>2501005797</t>
  </si>
  <si>
    <t>26573160</t>
  </si>
  <si>
    <t>ООО "Управляющая Компания "ТЭК Арсеньев"</t>
  </si>
  <si>
    <t>2501014449</t>
  </si>
  <si>
    <t>26320264</t>
  </si>
  <si>
    <t>ПАО "Аскольд"</t>
  </si>
  <si>
    <t>2501001009</t>
  </si>
  <si>
    <t>Артемовский городской округ</t>
  </si>
  <si>
    <t>05705000</t>
  </si>
  <si>
    <t>26759238</t>
  </si>
  <si>
    <t>АО "ДГК" филиал Приморская генерация</t>
  </si>
  <si>
    <t>253602001</t>
  </si>
  <si>
    <t>26538809</t>
  </si>
  <si>
    <t>АО "Международный аэропорт Владивосток"</t>
  </si>
  <si>
    <t>2502035642</t>
  </si>
  <si>
    <t>250201001</t>
  </si>
  <si>
    <t>ЭСО</t>
  </si>
  <si>
    <t>26503195</t>
  </si>
  <si>
    <t>АПОТМ ОАО "Приморскоптметаллоснаб"</t>
  </si>
  <si>
    <t>2540001877</t>
  </si>
  <si>
    <t>250202001</t>
  </si>
  <si>
    <t>26813401</t>
  </si>
  <si>
    <t>ОАО "ДГК" СП Артемовская ТЭЦ</t>
  </si>
  <si>
    <t>250232001</t>
  </si>
  <si>
    <t>26650998</t>
  </si>
  <si>
    <t>ОАО "ДГК" филиал "Приморские тепловые сети"</t>
  </si>
  <si>
    <t>254002001</t>
  </si>
  <si>
    <t>26836586</t>
  </si>
  <si>
    <t>ООО "Артемовская электросеть"</t>
  </si>
  <si>
    <t>2502031246</t>
  </si>
  <si>
    <t>27572882</t>
  </si>
  <si>
    <t>ООО "Артемовский механический завод"</t>
  </si>
  <si>
    <t>2502034198</t>
  </si>
  <si>
    <t>26320261</t>
  </si>
  <si>
    <t>ООО "Дальмебель"</t>
  </si>
  <si>
    <t>7732114390</t>
  </si>
  <si>
    <t>30814230</t>
  </si>
  <si>
    <t>ООО "Стройтехэнерго"</t>
  </si>
  <si>
    <t>2521013796</t>
  </si>
  <si>
    <t>252101001</t>
  </si>
  <si>
    <t>28175693</t>
  </si>
  <si>
    <t>ООО «АЭСК»</t>
  </si>
  <si>
    <t>2502046690</t>
  </si>
  <si>
    <t>Владивостокский городской округ</t>
  </si>
  <si>
    <t>05701000</t>
  </si>
  <si>
    <t>26838917</t>
  </si>
  <si>
    <t>АО "ДРСК"</t>
  </si>
  <si>
    <t>2801108200</t>
  </si>
  <si>
    <t>280150001</t>
  </si>
  <si>
    <t>26515061</t>
  </si>
  <si>
    <t>АО "ДРСК" филиал "Амурские электрические сети"</t>
  </si>
  <si>
    <t>280102003</t>
  </si>
  <si>
    <t>26320295</t>
  </si>
  <si>
    <t>АО "ДРСК" филиал "Приморские электрические сети"</t>
  </si>
  <si>
    <t>253731001</t>
  </si>
  <si>
    <t>26530078</t>
  </si>
  <si>
    <t>Дальневосточная дирекция по энергообеспечению – СП Трансэнерго - филиала ОАО "РЖД"</t>
  </si>
  <si>
    <t>7708503727</t>
  </si>
  <si>
    <t>272145007</t>
  </si>
  <si>
    <t>26831572</t>
  </si>
  <si>
    <t>Другие поставщики</t>
  </si>
  <si>
    <t>000000000000</t>
  </si>
  <si>
    <t>000000000</t>
  </si>
  <si>
    <t>26516002</t>
  </si>
  <si>
    <t>Закрытое акционерное общество "Энергопромышленная компания", г. Екатеринбург</t>
  </si>
  <si>
    <t>6661105959</t>
  </si>
  <si>
    <t>666101001</t>
  </si>
  <si>
    <t>26320288</t>
  </si>
  <si>
    <t>МУПВ "Владивостокское предприятие электрических сетей"</t>
  </si>
  <si>
    <t>2504000684</t>
  </si>
  <si>
    <t>254250001</t>
  </si>
  <si>
    <t>26320277</t>
  </si>
  <si>
    <t>ОАО "13 Электрическая сеть"</t>
  </si>
  <si>
    <t>2536215241</t>
  </si>
  <si>
    <t>253601001</t>
  </si>
  <si>
    <t>27572835</t>
  </si>
  <si>
    <t>ОАО "178 СРЗ"</t>
  </si>
  <si>
    <t>2536210349</t>
  </si>
  <si>
    <t>27630251</t>
  </si>
  <si>
    <t>ОАО "ДГК" Приморская ГРЭС</t>
  </si>
  <si>
    <t>254003001</t>
  </si>
  <si>
    <t>27630255</t>
  </si>
  <si>
    <t>ОАО "ДГК" СП Владивостокская ТЭЦ-2</t>
  </si>
  <si>
    <t>253632001</t>
  </si>
  <si>
    <t>28493708</t>
  </si>
  <si>
    <t>ОАО "ДГК" Электростанция оптового рынка "ГТУ-ТЭЦ на площадке ЦПВБ"</t>
  </si>
  <si>
    <t>253802001</t>
  </si>
  <si>
    <t>26538885</t>
  </si>
  <si>
    <t>ОАО "Дальневосточная энергетическая управляющая компания"</t>
  </si>
  <si>
    <t>2540080100</t>
  </si>
  <si>
    <t>27572850</t>
  </si>
  <si>
    <t>ОАО "Дальприбор"</t>
  </si>
  <si>
    <t>2539008807</t>
  </si>
  <si>
    <t>253901001</t>
  </si>
  <si>
    <t>27572819</t>
  </si>
  <si>
    <t>ОАО "Изумруд"</t>
  </si>
  <si>
    <t>2539028264</t>
  </si>
  <si>
    <t>26802692</t>
  </si>
  <si>
    <t>ОАО "Курский завод медстекла"</t>
  </si>
  <si>
    <t>4629005515</t>
  </si>
  <si>
    <t>463201001</t>
  </si>
  <si>
    <t>26525165</t>
  </si>
  <si>
    <t>ОАО "Приморскуголь"</t>
  </si>
  <si>
    <t>2540016954</t>
  </si>
  <si>
    <t>28445259</t>
  </si>
  <si>
    <t>ОАО "РАО ЭС Востока"</t>
  </si>
  <si>
    <t>2801133630</t>
  </si>
  <si>
    <t>27572866</t>
  </si>
  <si>
    <t>ООО "ВОЭРМЗ"</t>
  </si>
  <si>
    <t>2538125339</t>
  </si>
  <si>
    <t>26766814</t>
  </si>
  <si>
    <t>ООО "ГРИНН Энергосбыт"</t>
  </si>
  <si>
    <t>4632116134</t>
  </si>
  <si>
    <t>31033525</t>
  </si>
  <si>
    <t>ООО "Дальневосточные электрические сети"</t>
  </si>
  <si>
    <t>2543118351</t>
  </si>
  <si>
    <t>254301001</t>
  </si>
  <si>
    <t>26320271</t>
  </si>
  <si>
    <t>ООО "Дальэлектросила"</t>
  </si>
  <si>
    <t>2539082857</t>
  </si>
  <si>
    <t>26427401</t>
  </si>
  <si>
    <t>ООО "Дизаж М"</t>
  </si>
  <si>
    <t>7728587330</t>
  </si>
  <si>
    <t>772801001</t>
  </si>
  <si>
    <t>26550788</t>
  </si>
  <si>
    <t>ООО "ЛУКОЙЛ-ЭНЕРГОСЕРВИС"</t>
  </si>
  <si>
    <t>5030040730</t>
  </si>
  <si>
    <t>503001000</t>
  </si>
  <si>
    <t>27154058</t>
  </si>
  <si>
    <t>ООО "Локальная энергетическая компания - Восток"</t>
  </si>
  <si>
    <t>2537052261</t>
  </si>
  <si>
    <t>253701001</t>
  </si>
  <si>
    <t>28940601</t>
  </si>
  <si>
    <t>ООО "Новая топливно-энергетическая компания"</t>
  </si>
  <si>
    <t>2540201749</t>
  </si>
  <si>
    <t>254001001</t>
  </si>
  <si>
    <t>27572750</t>
  </si>
  <si>
    <t>ООО "Предприятие "Востокрыбстрой"</t>
  </si>
  <si>
    <t>2538012920</t>
  </si>
  <si>
    <t>26416221</t>
  </si>
  <si>
    <t>ООО "РН-Энерго"</t>
  </si>
  <si>
    <t>7706525041</t>
  </si>
  <si>
    <t>26318820</t>
  </si>
  <si>
    <t>ООО "Региональная энергосбытовая компания" (ОПП)</t>
  </si>
  <si>
    <t>4633017746</t>
  </si>
  <si>
    <t>463301001</t>
  </si>
  <si>
    <t>26406211</t>
  </si>
  <si>
    <t>ООО "Русэнергоресурс"</t>
  </si>
  <si>
    <t>7706288496</t>
  </si>
  <si>
    <t>770601001</t>
  </si>
  <si>
    <t>26502786</t>
  </si>
  <si>
    <t>ООО "Русэнергосбыт"</t>
  </si>
  <si>
    <t>7706284124</t>
  </si>
  <si>
    <t>26509583</t>
  </si>
  <si>
    <t>ООО "Саратовская ТЭЦ-1"</t>
  </si>
  <si>
    <t>6451424934</t>
  </si>
  <si>
    <t>645101001</t>
  </si>
  <si>
    <t>26318821</t>
  </si>
  <si>
    <t>ООО "Сбытэнерго"</t>
  </si>
  <si>
    <t>4632039190</t>
  </si>
  <si>
    <t>26320265</t>
  </si>
  <si>
    <t>ООО "Транзит-Лес"</t>
  </si>
  <si>
    <t>2508035818</t>
  </si>
  <si>
    <t>250801001</t>
  </si>
  <si>
    <t>26497668</t>
  </si>
  <si>
    <t>ООО "Транснефтьэнерго"</t>
  </si>
  <si>
    <t>7703552167</t>
  </si>
  <si>
    <t>772301001</t>
  </si>
  <si>
    <t>26794253</t>
  </si>
  <si>
    <t>ООО "Электроснабжение"</t>
  </si>
  <si>
    <t>4632118318</t>
  </si>
  <si>
    <t>26318816</t>
  </si>
  <si>
    <t>ООО "Энерголинк"</t>
  </si>
  <si>
    <t>7727223010</t>
  </si>
  <si>
    <t>27154030</t>
  </si>
  <si>
    <t>ООО Управляющая компания "ДальТехникЦентр"</t>
  </si>
  <si>
    <t>2540063489</t>
  </si>
  <si>
    <t>27572997</t>
  </si>
  <si>
    <t>ПАО "Владивостокский морской торговый порт"</t>
  </si>
  <si>
    <t>2504000204</t>
  </si>
  <si>
    <t>26809138</t>
  </si>
  <si>
    <t>ПАО "МРСК Волги"</t>
  </si>
  <si>
    <t>6450925977</t>
  </si>
  <si>
    <t>645001001</t>
  </si>
  <si>
    <t>26318876</t>
  </si>
  <si>
    <t>ПАО "Мосэнергосбыт"</t>
  </si>
  <si>
    <t>7736520080</t>
  </si>
  <si>
    <t>27954259</t>
  </si>
  <si>
    <t>ПАО "ФСК ЕЭС"</t>
  </si>
  <si>
    <t>4716016979</t>
  </si>
  <si>
    <t>26832761</t>
  </si>
  <si>
    <t>27294665</t>
  </si>
  <si>
    <t>Филиал "Приморский" АО "Оборонэнерго"</t>
  </si>
  <si>
    <t>7704726225</t>
  </si>
  <si>
    <t>253643001</t>
  </si>
  <si>
    <t>26757554</t>
  </si>
  <si>
    <t>Филиал "Приморский" АО "Оборонэнергосбыт"</t>
  </si>
  <si>
    <t>7704731218</t>
  </si>
  <si>
    <t>253643003</t>
  </si>
  <si>
    <t>26644674</t>
  </si>
  <si>
    <t>Филиал ОАО "РЖД" Трансэнерго Юго-Восточная дирекция по энергообеспечению</t>
  </si>
  <si>
    <t>366631028</t>
  </si>
  <si>
    <t>28797766</t>
  </si>
  <si>
    <t>Филиал ОАО "ФСК ЕЭС" Сочинское ПМЭС</t>
  </si>
  <si>
    <t>231743001</t>
  </si>
  <si>
    <t>26643263</t>
  </si>
  <si>
    <t>Южно-Уральская дирекция по энергообеспечению – структурное подразделение Трансэнерго – филиала ОАО «РЖД»</t>
  </si>
  <si>
    <t>745145018</t>
  </si>
  <si>
    <t>Городской округ Спасск-Дальний</t>
  </si>
  <si>
    <t>05720000</t>
  </si>
  <si>
    <t>26470237</t>
  </si>
  <si>
    <t>АО "Спасcкцемент"</t>
  </si>
  <si>
    <t>2510001238</t>
  </si>
  <si>
    <t>251001001</t>
  </si>
  <si>
    <t>26320282</t>
  </si>
  <si>
    <t>АО "Спасскэлектросеть"</t>
  </si>
  <si>
    <t>2510003066</t>
  </si>
  <si>
    <t>26320260</t>
  </si>
  <si>
    <t>ОАО "Спасский комбинат асбестоцементных изделий"</t>
  </si>
  <si>
    <t>2510000386</t>
  </si>
  <si>
    <t>26320263</t>
  </si>
  <si>
    <t>ООО "Спасскэлектроконтроль"</t>
  </si>
  <si>
    <t>2510007328</t>
  </si>
  <si>
    <t>Дальнегорский городской округ</t>
  </si>
  <si>
    <t>05707000</t>
  </si>
  <si>
    <t>26320262</t>
  </si>
  <si>
    <t>АО "Горно-химическая компания Бор"</t>
  </si>
  <si>
    <t>2505009506</t>
  </si>
  <si>
    <t>26320278</t>
  </si>
  <si>
    <t>АО "Коммунэлектросервис"</t>
  </si>
  <si>
    <t>2505010540</t>
  </si>
  <si>
    <t>250501001</t>
  </si>
  <si>
    <t>26319159</t>
  </si>
  <si>
    <t>ОАО "Дальнегорская электросеть"</t>
  </si>
  <si>
    <t>2505000197</t>
  </si>
  <si>
    <t>30840423</t>
  </si>
  <si>
    <t>ООО "Дальнегорский ГОК"</t>
  </si>
  <si>
    <t>7718957575</t>
  </si>
  <si>
    <t>Дальнереченский городской округ</t>
  </si>
  <si>
    <t>05708000</t>
  </si>
  <si>
    <t>26319156</t>
  </si>
  <si>
    <t>ОАО "Электросервис", Дальнереченск</t>
  </si>
  <si>
    <t>2506006138</t>
  </si>
  <si>
    <t>250601001</t>
  </si>
  <si>
    <t>30893723</t>
  </si>
  <si>
    <t>ООО "Горэлектросеть"</t>
  </si>
  <si>
    <t>2543105000</t>
  </si>
  <si>
    <t>28980559</t>
  </si>
  <si>
    <t>ООО "Дальнереченская электросеть"</t>
  </si>
  <si>
    <t>2543061803</t>
  </si>
  <si>
    <t>28983853</t>
  </si>
  <si>
    <t>26320259</t>
  </si>
  <si>
    <t>ООО "Приморский лесокомбинат"</t>
  </si>
  <si>
    <t>2506006716</t>
  </si>
  <si>
    <t>26320291</t>
  </si>
  <si>
    <t>ООО "Электросервис - Сети"</t>
  </si>
  <si>
    <t>2506009530</t>
  </si>
  <si>
    <t>Дальнереченский муниципальный район</t>
  </si>
  <si>
    <t>05607000</t>
  </si>
  <si>
    <t>Веденкинское сельское поселение</t>
  </si>
  <si>
    <t>05607408</t>
  </si>
  <si>
    <t>28940586</t>
  </si>
  <si>
    <t>ИП Баранников В.А.</t>
  </si>
  <si>
    <t>250602032864</t>
  </si>
  <si>
    <t>отсутствует</t>
  </si>
  <si>
    <t>26470136</t>
  </si>
  <si>
    <t>ООО "Коммунальная ремонтно-эксплуатационная компания"</t>
  </si>
  <si>
    <t>2506010254</t>
  </si>
  <si>
    <t>Малиновское сельское поселение</t>
  </si>
  <si>
    <t>05607413</t>
  </si>
  <si>
    <t>Межселенные территории Дальнереченского муниципального района, находящиеся вне границ сельских поселений</t>
  </si>
  <si>
    <t>05607701</t>
  </si>
  <si>
    <t>Ореховское сельское поселение</t>
  </si>
  <si>
    <t>05607422</t>
  </si>
  <si>
    <t>Ракитненское сельское поселение</t>
  </si>
  <si>
    <t>05607425</t>
  </si>
  <si>
    <t>Рождественское сельское поселение</t>
  </si>
  <si>
    <t>05607428</t>
  </si>
  <si>
    <t>Сальское сельское поселение</t>
  </si>
  <si>
    <t>05607431</t>
  </si>
  <si>
    <t>Кавалеровский муниципальный район</t>
  </si>
  <si>
    <t>05610000</t>
  </si>
  <si>
    <t>Кавалеровкое городское поселение</t>
  </si>
  <si>
    <t>05610151</t>
  </si>
  <si>
    <t>26320284</t>
  </si>
  <si>
    <t>АО "Кавалеровская электросеть"</t>
  </si>
  <si>
    <t>2515006938</t>
  </si>
  <si>
    <t>251501001</t>
  </si>
  <si>
    <t>26804193</t>
  </si>
  <si>
    <t>ООО "Эксперт"</t>
  </si>
  <si>
    <t>2515011007</t>
  </si>
  <si>
    <t>Устиновское сельское поселение</t>
  </si>
  <si>
    <t>05610404</t>
  </si>
  <si>
    <t>Кировский муниципальный район</t>
  </si>
  <si>
    <t>05612000</t>
  </si>
  <si>
    <t>Горненское</t>
  </si>
  <si>
    <t>05612407</t>
  </si>
  <si>
    <t>Горноключевское гороское поселение</t>
  </si>
  <si>
    <t>05612154</t>
  </si>
  <si>
    <t>Кировское городское поселение</t>
  </si>
  <si>
    <t>05612151</t>
  </si>
  <si>
    <t>26320286</t>
  </si>
  <si>
    <t>ООО "Кировская электросеть"</t>
  </si>
  <si>
    <t>2516606166</t>
  </si>
  <si>
    <t>251601001</t>
  </si>
  <si>
    <t>Крыловское сельское поселение</t>
  </si>
  <si>
    <t>05612413</t>
  </si>
  <si>
    <t>Межселенные территории Кировского муниципального района, находящиеся вне границ городских и сельских поселений</t>
  </si>
  <si>
    <t>05612701</t>
  </si>
  <si>
    <t>Руновское сельское поселение</t>
  </si>
  <si>
    <t>05612428</t>
  </si>
  <si>
    <t>Хвищанское сельское поселение</t>
  </si>
  <si>
    <t>05612434</t>
  </si>
  <si>
    <t>Красноармейский муниципальный район</t>
  </si>
  <si>
    <t>05614000</t>
  </si>
  <si>
    <t>Востокское городское поселение</t>
  </si>
  <si>
    <t>05614154</t>
  </si>
  <si>
    <t>Вострецовское</t>
  </si>
  <si>
    <t>05614406</t>
  </si>
  <si>
    <t>Глубинненское</t>
  </si>
  <si>
    <t>05614408</t>
  </si>
  <si>
    <t>Дальнекутское</t>
  </si>
  <si>
    <t>05614413</t>
  </si>
  <si>
    <t>Измайлихинское</t>
  </si>
  <si>
    <t>05614416</t>
  </si>
  <si>
    <t>Лукъяновское сельское поселение</t>
  </si>
  <si>
    <t>05614420</t>
  </si>
  <si>
    <t>Мельничное сельское поселение</t>
  </si>
  <si>
    <t>05614422</t>
  </si>
  <si>
    <t>Новопокровское сельское поселение</t>
  </si>
  <si>
    <t>05614428</t>
  </si>
  <si>
    <t>27154026</t>
  </si>
  <si>
    <t>ООО "Красноармейские электрические сети"</t>
  </si>
  <si>
    <t>2517007711</t>
  </si>
  <si>
    <t>251701001</t>
  </si>
  <si>
    <t>Рощинское сельское поселение</t>
  </si>
  <si>
    <t>05614431</t>
  </si>
  <si>
    <t>Таежненское</t>
  </si>
  <si>
    <t>05614437</t>
  </si>
  <si>
    <t>Лазовский муниципальный район</t>
  </si>
  <si>
    <t>05617000</t>
  </si>
  <si>
    <t>Беневское сельское поселение</t>
  </si>
  <si>
    <t>05617402</t>
  </si>
  <si>
    <t>Валентиновское сельское поселение</t>
  </si>
  <si>
    <t>05617403</t>
  </si>
  <si>
    <t>26470369</t>
  </si>
  <si>
    <t>МУП ДЭС-Глазковка</t>
  </si>
  <si>
    <t>2518111507</t>
  </si>
  <si>
    <t>251801001</t>
  </si>
  <si>
    <t>26525152</t>
  </si>
  <si>
    <t>ООО "Энергетические сети Преображения"</t>
  </si>
  <si>
    <t>2518117509</t>
  </si>
  <si>
    <t>Лазовское сельское поселение</t>
  </si>
  <si>
    <t>05617407</t>
  </si>
  <si>
    <t>Преображенское городское поселение</t>
  </si>
  <si>
    <t>05617157</t>
  </si>
  <si>
    <t>Чернорученское</t>
  </si>
  <si>
    <t>05617410</t>
  </si>
  <si>
    <t>Лесозаводский городской округ</t>
  </si>
  <si>
    <t>05711000</t>
  </si>
  <si>
    <t>26319157</t>
  </si>
  <si>
    <t>ОАО "Электросервис"</t>
  </si>
  <si>
    <t>2507003122</t>
  </si>
  <si>
    <t>250701001</t>
  </si>
  <si>
    <t>26320287</t>
  </si>
  <si>
    <t>ООО "Коммунальные сети"</t>
  </si>
  <si>
    <t>2507228334</t>
  </si>
  <si>
    <t>Михайловский муниципальный район</t>
  </si>
  <si>
    <t>05620000</t>
  </si>
  <si>
    <t>Григорьевское сельское поселение</t>
  </si>
  <si>
    <t>05620406</t>
  </si>
  <si>
    <t>Ивановкое сельское поселение</t>
  </si>
  <si>
    <t>05620408</t>
  </si>
  <si>
    <t>Кремовское сельское поселение</t>
  </si>
  <si>
    <t>05620410</t>
  </si>
  <si>
    <t>Михайловское сельское поселение</t>
  </si>
  <si>
    <t>05620419</t>
  </si>
  <si>
    <t>26320281</t>
  </si>
  <si>
    <t>АО "МАПЭ"</t>
  </si>
  <si>
    <t>2520000498</t>
  </si>
  <si>
    <t>252001001</t>
  </si>
  <si>
    <t>Новошахтинское городское поселение</t>
  </si>
  <si>
    <t>05620154</t>
  </si>
  <si>
    <t>26527116</t>
  </si>
  <si>
    <t>ООО "ГлавЭнергоСбыт"</t>
  </si>
  <si>
    <t>7725571452</t>
  </si>
  <si>
    <t>772501001</t>
  </si>
  <si>
    <t>Осиновское сельское поселение</t>
  </si>
  <si>
    <t>05620425</t>
  </si>
  <si>
    <t>Сунятсенское сельское поселение</t>
  </si>
  <si>
    <t>05620428</t>
  </si>
  <si>
    <t>Надеждинский муниципальный район</t>
  </si>
  <si>
    <t>05623000</t>
  </si>
  <si>
    <t>Надеждинское сельское поселение</t>
  </si>
  <si>
    <t>05623402</t>
  </si>
  <si>
    <t>Раздольненское сельское поселение</t>
  </si>
  <si>
    <t>05623404</t>
  </si>
  <si>
    <t>Тавричанское сельское поселение</t>
  </si>
  <si>
    <t>05623407</t>
  </si>
  <si>
    <t>Находкинский городской округ</t>
  </si>
  <si>
    <t>05714000</t>
  </si>
  <si>
    <t>26320268</t>
  </si>
  <si>
    <t>АО "Восточный Порт"</t>
  </si>
  <si>
    <t>2508001544</t>
  </si>
  <si>
    <t>26470028</t>
  </si>
  <si>
    <t>АО "ЕВРАЗ Находкинский морской торговый порт"</t>
  </si>
  <si>
    <t>2508001449</t>
  </si>
  <si>
    <t>26320272</t>
  </si>
  <si>
    <t>ЗАО "Дальневосточный судомеханический завод"</t>
  </si>
  <si>
    <t>2508011006</t>
  </si>
  <si>
    <t>26320258</t>
  </si>
  <si>
    <t>ОАО "Находкинская база активного морского рыболовства"</t>
  </si>
  <si>
    <t>2508007948</t>
  </si>
  <si>
    <t>26470040</t>
  </si>
  <si>
    <t>ОАО "Находкинский морской рыбный порт" г. Находка</t>
  </si>
  <si>
    <t>2508012923</t>
  </si>
  <si>
    <t>26320276</t>
  </si>
  <si>
    <t>ООО "Инфраструктура"</t>
  </si>
  <si>
    <t>2509082391</t>
  </si>
  <si>
    <t>250901001</t>
  </si>
  <si>
    <t>28069921</t>
  </si>
  <si>
    <t>2508082399</t>
  </si>
  <si>
    <t>26836595</t>
  </si>
  <si>
    <t>ООО "Находкинская электросеть"</t>
  </si>
  <si>
    <t>2508069285</t>
  </si>
  <si>
    <t>30414052</t>
  </si>
  <si>
    <t>ООО "Промышленные энергосети Приморского края"</t>
  </si>
  <si>
    <t>2536285810</t>
  </si>
  <si>
    <t>26544267</t>
  </si>
  <si>
    <t>ООО "РН-Морской терминал Находка"</t>
  </si>
  <si>
    <t>2508070844</t>
  </si>
  <si>
    <t>26320289</t>
  </si>
  <si>
    <t>ООО "Территориальная энергосетевая компания"</t>
  </si>
  <si>
    <t>2508113752</t>
  </si>
  <si>
    <t>28155822</t>
  </si>
  <si>
    <t>ооо Находкинские электросети</t>
  </si>
  <si>
    <t>2508087213</t>
  </si>
  <si>
    <t>28160732</t>
  </si>
  <si>
    <t>ооо Региональная электросетевая компания</t>
  </si>
  <si>
    <t>2508110744</t>
  </si>
  <si>
    <t>Октябрьский муниципальный район</t>
  </si>
  <si>
    <t>05626000</t>
  </si>
  <si>
    <t>Липовецкое городское поселение</t>
  </si>
  <si>
    <t>05626154</t>
  </si>
  <si>
    <t>Межселенные территории Октябрьского муниципального района, находящиеся вне границ городского и сельских поселений</t>
  </si>
  <si>
    <t>05626701</t>
  </si>
  <si>
    <t>Покровское сельское поселение</t>
  </si>
  <si>
    <t>05626410</t>
  </si>
  <si>
    <t>26320293</t>
  </si>
  <si>
    <t>Октябрьское районное муниципальное унитарное предприятие электрических сетей</t>
  </si>
  <si>
    <t>2522042180</t>
  </si>
  <si>
    <t>252201001</t>
  </si>
  <si>
    <t>Ольгинский муниципальный район</t>
  </si>
  <si>
    <t>05628000</t>
  </si>
  <si>
    <t>Веселояровское сельское поселение</t>
  </si>
  <si>
    <t>05628402</t>
  </si>
  <si>
    <t>Межселенная территория Ольгинского муниципального района, находящаяся вне границ городского и сельских поселений, с расположенным на этой территории селом Щербаковка</t>
  </si>
  <si>
    <t>05628701</t>
  </si>
  <si>
    <t>Милоградовское</t>
  </si>
  <si>
    <t>05628407</t>
  </si>
  <si>
    <t>Молдавановское</t>
  </si>
  <si>
    <t>05628410</t>
  </si>
  <si>
    <t>Моряк-Рыболовское</t>
  </si>
  <si>
    <t>05628404</t>
  </si>
  <si>
    <t>Ольгинское городское поселение</t>
  </si>
  <si>
    <t>05628151</t>
  </si>
  <si>
    <t>Пермское</t>
  </si>
  <si>
    <t>05628413</t>
  </si>
  <si>
    <t>Тимофеевское сельское поселение</t>
  </si>
  <si>
    <t>05628416</t>
  </si>
  <si>
    <t>30894706</t>
  </si>
  <si>
    <t>ООО "Эколюкс"</t>
  </si>
  <si>
    <t>2537106118</t>
  </si>
  <si>
    <t>Партизанский городской округ</t>
  </si>
  <si>
    <t>05717000</t>
  </si>
  <si>
    <t>26813404</t>
  </si>
  <si>
    <t>ОАО "ДГК" СП Партизанская ГРЭС</t>
  </si>
  <si>
    <t>250932001</t>
  </si>
  <si>
    <t>26930742</t>
  </si>
  <si>
    <t>ОАО "Российские железные дороги"</t>
  </si>
  <si>
    <t>272131009</t>
  </si>
  <si>
    <t>Партизанский муниципальный район</t>
  </si>
  <si>
    <t>05630000</t>
  </si>
  <si>
    <t>Владимиро-Александровское сельское поселение</t>
  </si>
  <si>
    <t>05630402</t>
  </si>
  <si>
    <t>Екатериновское сельское поселение</t>
  </si>
  <si>
    <t>05630404</t>
  </si>
  <si>
    <t>Золотодолинское сельское поселение</t>
  </si>
  <si>
    <t>05630406</t>
  </si>
  <si>
    <t>Межселенная территория Партизанского муниципального района, находящаяся вне границ сельских поселений, с расположенным на этой территории поселком Партизан</t>
  </si>
  <si>
    <t>05630701</t>
  </si>
  <si>
    <t>Новицкое сельское поселение</t>
  </si>
  <si>
    <t>05630410</t>
  </si>
  <si>
    <t>Новолитовское сельское поселение</t>
  </si>
  <si>
    <t>05630413</t>
  </si>
  <si>
    <t>26470076</t>
  </si>
  <si>
    <t>ООО "Жилищно-коммунальное хозяйство"</t>
  </si>
  <si>
    <t>2524111706</t>
  </si>
  <si>
    <t>252401001</t>
  </si>
  <si>
    <t>Сергеевское сельское поселение</t>
  </si>
  <si>
    <t>05630419</t>
  </si>
  <si>
    <t>Пограничный муниципальный район</t>
  </si>
  <si>
    <t>05632000</t>
  </si>
  <si>
    <t>Жариковское сельское поселение</t>
  </si>
  <si>
    <t>05632410</t>
  </si>
  <si>
    <t>Пограничное городское поселение</t>
  </si>
  <si>
    <t>05632151</t>
  </si>
  <si>
    <t>26320297</t>
  </si>
  <si>
    <t>ОАО "Погранэлектросеть"</t>
  </si>
  <si>
    <t>2525012151</t>
  </si>
  <si>
    <t>252501001</t>
  </si>
  <si>
    <t>28135760</t>
  </si>
  <si>
    <t>ОАО «Электробытсервис»</t>
  </si>
  <si>
    <t>2525007560</t>
  </si>
  <si>
    <t>05632416</t>
  </si>
  <si>
    <t>Пожарский муниципальный район</t>
  </si>
  <si>
    <t>05634000</t>
  </si>
  <si>
    <t>Верхнеперевальское сельское поселение</t>
  </si>
  <si>
    <t>05634404</t>
  </si>
  <si>
    <t>Губеровское сельское поселение</t>
  </si>
  <si>
    <t>05634407</t>
  </si>
  <si>
    <t>Игнатьевское сельское поселение</t>
  </si>
  <si>
    <t>05634413</t>
  </si>
  <si>
    <t>Краснояровское сельское поселение</t>
  </si>
  <si>
    <t>05634416</t>
  </si>
  <si>
    <t>Лучегорское городское поселение</t>
  </si>
  <si>
    <t>05634151</t>
  </si>
  <si>
    <t>Межселенные территории Пожарского муниципального района, находящиеся вне границ городского и сельских поселений</t>
  </si>
  <si>
    <t>05634701</t>
  </si>
  <si>
    <t>Нагорненское сельское поселение</t>
  </si>
  <si>
    <t>05634418</t>
  </si>
  <si>
    <t>26759235</t>
  </si>
  <si>
    <t>АО "ДГК" филиал ЛуТЭК</t>
  </si>
  <si>
    <t>252602001</t>
  </si>
  <si>
    <t>26470092</t>
  </si>
  <si>
    <t>ООО "ТТП НЛХ Бикин"</t>
  </si>
  <si>
    <t>2526008126</t>
  </si>
  <si>
    <t>252601001</t>
  </si>
  <si>
    <t>28940578</t>
  </si>
  <si>
    <t>ООО "Траст"</t>
  </si>
  <si>
    <t>2526009810</t>
  </si>
  <si>
    <t>26525181</t>
  </si>
  <si>
    <t>ООО "УК ПВЭСиК"</t>
  </si>
  <si>
    <t>2526007193</t>
  </si>
  <si>
    <t>Пожарское сельское поселение</t>
  </si>
  <si>
    <t>05634420</t>
  </si>
  <si>
    <t>Светлогорское сельское поселение</t>
  </si>
  <si>
    <t>05634421</t>
  </si>
  <si>
    <t>Соболинское сельское поселение</t>
  </si>
  <si>
    <t>05634424</t>
  </si>
  <si>
    <t>Федосьевское сельское поселение</t>
  </si>
  <si>
    <t>05634422</t>
  </si>
  <si>
    <t>Спасский муниципальный район</t>
  </si>
  <si>
    <t>05637000</t>
  </si>
  <si>
    <t>Александровское сельское поселение</t>
  </si>
  <si>
    <t>05637402</t>
  </si>
  <si>
    <t>26519096</t>
  </si>
  <si>
    <t>ЗАО "Система"</t>
  </si>
  <si>
    <t>4205173700</t>
  </si>
  <si>
    <t>420501001</t>
  </si>
  <si>
    <t>Дубовское сельское поселение</t>
  </si>
  <si>
    <t>05637419</t>
  </si>
  <si>
    <t>Духовское сельскоепоселение</t>
  </si>
  <si>
    <t>05637422</t>
  </si>
  <si>
    <t>Краснокутское сельское поселение</t>
  </si>
  <si>
    <t>05637424</t>
  </si>
  <si>
    <t>Прохорское сельское поселение</t>
  </si>
  <si>
    <t>05637434</t>
  </si>
  <si>
    <t>Спасское сельское поселение</t>
  </si>
  <si>
    <t>05637440</t>
  </si>
  <si>
    <t>Хвалынское сельское поселение</t>
  </si>
  <si>
    <t>05637443</t>
  </si>
  <si>
    <t>26525141</t>
  </si>
  <si>
    <t>ООО ФСК "Никита"</t>
  </si>
  <si>
    <t>2510008240</t>
  </si>
  <si>
    <t>Чкаловское сельское поселение</t>
  </si>
  <si>
    <t>05637446</t>
  </si>
  <si>
    <t>Тернейский муниципальный район</t>
  </si>
  <si>
    <t>05640000</t>
  </si>
  <si>
    <t>Амгунское</t>
  </si>
  <si>
    <t>05640402</t>
  </si>
  <si>
    <t>Единкинское сельское поселение</t>
  </si>
  <si>
    <t>05640404</t>
  </si>
  <si>
    <t>Кемское сельское поселение</t>
  </si>
  <si>
    <t>05640407</t>
  </si>
  <si>
    <t>Максимовское сельское поселение</t>
  </si>
  <si>
    <t>05640413</t>
  </si>
  <si>
    <t>Межселенные территории Тернейского муниципального района, находящиеся вне границ городских и сельских поселений</t>
  </si>
  <si>
    <t>05640701</t>
  </si>
  <si>
    <t>Пластунское городское поселение</t>
  </si>
  <si>
    <t>05640155</t>
  </si>
  <si>
    <t>Самаргинское</t>
  </si>
  <si>
    <t>05640419</t>
  </si>
  <si>
    <t>Светлое</t>
  </si>
  <si>
    <t>05640158</t>
  </si>
  <si>
    <t>26470108</t>
  </si>
  <si>
    <t>ОАО "Тернейлес"</t>
  </si>
  <si>
    <t>2528000813</t>
  </si>
  <si>
    <t>252801001</t>
  </si>
  <si>
    <t>Тернейское городское поселение</t>
  </si>
  <si>
    <t>05640151</t>
  </si>
  <si>
    <t>Удэгейское</t>
  </si>
  <si>
    <t>05640422</t>
  </si>
  <si>
    <t>Усть-Соболевское</t>
  </si>
  <si>
    <t>05640416</t>
  </si>
  <si>
    <t>Уссурийский городской округ</t>
  </si>
  <si>
    <t>05723000</t>
  </si>
  <si>
    <t>26320279</t>
  </si>
  <si>
    <t>МУП "Уссурийск-Электросеть" УГО</t>
  </si>
  <si>
    <t>2511002019</t>
  </si>
  <si>
    <t>251101001</t>
  </si>
  <si>
    <t>26469940</t>
  </si>
  <si>
    <t>ОАО "Уссурийское пиво"</t>
  </si>
  <si>
    <t>2511031108</t>
  </si>
  <si>
    <t>29649591</t>
  </si>
  <si>
    <t>ООО "Приморская соя"</t>
  </si>
  <si>
    <t>7730168471</t>
  </si>
  <si>
    <t>26469938</t>
  </si>
  <si>
    <t>ООО "Уссурийский авторемонтный завод"</t>
  </si>
  <si>
    <t>2511078522</t>
  </si>
  <si>
    <t>Ханкайский муниципальный район</t>
  </si>
  <si>
    <t>05646000</t>
  </si>
  <si>
    <t>Ильинское сельское поселение</t>
  </si>
  <si>
    <t>05646402</t>
  </si>
  <si>
    <t>Камень-Рыболовское сельское поселение</t>
  </si>
  <si>
    <t>05646404</t>
  </si>
  <si>
    <t>Межселенные территории Ханкайского муниципального района, находящиеся вне границ сельских поселений</t>
  </si>
  <si>
    <t>05646701</t>
  </si>
  <si>
    <t>Новокачалинское сельское поселение</t>
  </si>
  <si>
    <t>05646410</t>
  </si>
  <si>
    <t>Хасанский муниципальный район</t>
  </si>
  <si>
    <t>05648000</t>
  </si>
  <si>
    <t>Барабашское сельское поселение</t>
  </si>
  <si>
    <t>05648402</t>
  </si>
  <si>
    <t>26319155</t>
  </si>
  <si>
    <t>ООО "Энергосбыт"</t>
  </si>
  <si>
    <t>2531001655</t>
  </si>
  <si>
    <t>Безверховское сельское поселение</t>
  </si>
  <si>
    <t>05648404</t>
  </si>
  <si>
    <t>Зарубинское городское поселение</t>
  </si>
  <si>
    <t>05648153</t>
  </si>
  <si>
    <t>Краскинское городское поселение</t>
  </si>
  <si>
    <t>05648155</t>
  </si>
  <si>
    <t>Посьетское городское поселение</t>
  </si>
  <si>
    <t>05648158</t>
  </si>
  <si>
    <t>Приморское городское поселение</t>
  </si>
  <si>
    <t>05648161</t>
  </si>
  <si>
    <t>Славянское городское поселение</t>
  </si>
  <si>
    <t>05648151</t>
  </si>
  <si>
    <t>26320283</t>
  </si>
  <si>
    <t>ОАО "Хасанкоммунэнерго"</t>
  </si>
  <si>
    <t>2531006580</t>
  </si>
  <si>
    <t>253101001</t>
  </si>
  <si>
    <t>Хасанское городское поселение</t>
  </si>
  <si>
    <t>05648170</t>
  </si>
  <si>
    <t>28175840</t>
  </si>
  <si>
    <t>ооо "Хасанское ПЭС"</t>
  </si>
  <si>
    <t>2531011893</t>
  </si>
  <si>
    <t>Хорольский муниципальный район</t>
  </si>
  <si>
    <t>05650000</t>
  </si>
  <si>
    <t>Благодатненское сельское поселение</t>
  </si>
  <si>
    <t>05650402</t>
  </si>
  <si>
    <t>Лучкинское сельское поселение</t>
  </si>
  <si>
    <t>05650407</t>
  </si>
  <si>
    <t>Хорольское сельское поселение</t>
  </si>
  <si>
    <t>05650425</t>
  </si>
  <si>
    <t>26320296</t>
  </si>
  <si>
    <t>Хорольское муниципальное унитарное предприятие электрических сетей</t>
  </si>
  <si>
    <t>2532002210</t>
  </si>
  <si>
    <t>253201001</t>
  </si>
  <si>
    <t>Ярославское городское поселение</t>
  </si>
  <si>
    <t>05650156</t>
  </si>
  <si>
    <t>26470034</t>
  </si>
  <si>
    <t>ООО "Ярославская горно-рудная компания"</t>
  </si>
  <si>
    <t>2532008780</t>
  </si>
  <si>
    <t>Черниговский муниципальный район</t>
  </si>
  <si>
    <t>05653000</t>
  </si>
  <si>
    <t>Дмитриевское сельское поселение</t>
  </si>
  <si>
    <t>05653410</t>
  </si>
  <si>
    <t>Межселенные территории Черниговского муниципального района, находящиеся вне границ городского и сельских поселений</t>
  </si>
  <si>
    <t>05653701</t>
  </si>
  <si>
    <t>Реттиховское городское поселение</t>
  </si>
  <si>
    <t>05653422</t>
  </si>
  <si>
    <t>Сибирцевское городское поселение</t>
  </si>
  <si>
    <t>05653158</t>
  </si>
  <si>
    <t>Снегуровское</t>
  </si>
  <si>
    <t>05653419</t>
  </si>
  <si>
    <t>Черниговское сельское поселение</t>
  </si>
  <si>
    <t>05653425</t>
  </si>
  <si>
    <t>26815605</t>
  </si>
  <si>
    <t>ООО "Электросеть"</t>
  </si>
  <si>
    <t>2533010285</t>
  </si>
  <si>
    <t>253301001</t>
  </si>
  <si>
    <t>26320292</t>
  </si>
  <si>
    <t>ООО "Энергия"</t>
  </si>
  <si>
    <t>2533008938</t>
  </si>
  <si>
    <t>Чугуевский муниципальный район</t>
  </si>
  <si>
    <t>05655000</t>
  </si>
  <si>
    <t>Кокшаровское</t>
  </si>
  <si>
    <t>05655416</t>
  </si>
  <si>
    <t>26470118</t>
  </si>
  <si>
    <t>МКП "Энергетик"</t>
  </si>
  <si>
    <t>2534006718</t>
  </si>
  <si>
    <t>253401001</t>
  </si>
  <si>
    <t>Чугуевское сельское поселение</t>
  </si>
  <si>
    <t>05655437</t>
  </si>
  <si>
    <t>Шумненское</t>
  </si>
  <si>
    <t>05655440</t>
  </si>
  <si>
    <t>Шкотовский муниципальный район</t>
  </si>
  <si>
    <t>05657000</t>
  </si>
  <si>
    <t>Новонежинское сельское поселение</t>
  </si>
  <si>
    <t>05657413</t>
  </si>
  <si>
    <t>27674178</t>
  </si>
  <si>
    <t>ООО "Энергетическая Управляющая Компания"</t>
  </si>
  <si>
    <t>2503028020</t>
  </si>
  <si>
    <t>250301001</t>
  </si>
  <si>
    <t>Подъяпольское сельское поселение</t>
  </si>
  <si>
    <t>05657422</t>
  </si>
  <si>
    <t>Романовское сельское поселение</t>
  </si>
  <si>
    <t>05657425</t>
  </si>
  <si>
    <t>Смоляниновское городское поселение</t>
  </si>
  <si>
    <t>05657158</t>
  </si>
  <si>
    <t>Центральненское сельское поселение</t>
  </si>
  <si>
    <t>05657428</t>
  </si>
  <si>
    <t>Шкотовское городское поселение</t>
  </si>
  <si>
    <t>05657165</t>
  </si>
  <si>
    <t>Штыковское сельское поселение</t>
  </si>
  <si>
    <t>05657432</t>
  </si>
  <si>
    <t>Яковлевский муниципальный район</t>
  </si>
  <si>
    <t>05659000</t>
  </si>
  <si>
    <t>Варфоломеевское сельское поселение</t>
  </si>
  <si>
    <t>05659407</t>
  </si>
  <si>
    <t>Новосысоевское сельское поселение</t>
  </si>
  <si>
    <t>05659413</t>
  </si>
  <si>
    <t>05659416</t>
  </si>
  <si>
    <t>Яблоновское</t>
  </si>
  <si>
    <t>05659419</t>
  </si>
  <si>
    <t>Яковлевское сельское поселение</t>
  </si>
  <si>
    <t>05659422</t>
  </si>
  <si>
    <t>городской округ Большой Камень</t>
  </si>
  <si>
    <t>05706000</t>
  </si>
  <si>
    <t>26470018</t>
  </si>
  <si>
    <t>ОАО "Дальневосточный завод "Звезда"</t>
  </si>
  <si>
    <t>2503026908</t>
  </si>
  <si>
    <t>26320290</t>
  </si>
  <si>
    <t>ООО "Приморская энергетическая сетевая компания"</t>
  </si>
  <si>
    <t>2503024153</t>
  </si>
  <si>
    <t>26503841</t>
  </si>
  <si>
    <t>ООО "РЭС-1"</t>
  </si>
  <si>
    <t>2503028006</t>
  </si>
  <si>
    <t>26503843</t>
  </si>
  <si>
    <t>ООО "РЭС-2"</t>
  </si>
  <si>
    <t>2503028013</t>
  </si>
  <si>
    <t>26503845</t>
  </si>
  <si>
    <t>ООО "РЭС-3"</t>
  </si>
  <si>
    <t>2503028038</t>
  </si>
  <si>
    <t>26470313</t>
  </si>
  <si>
    <t>ООО "Распределительные энергетические сети"</t>
  </si>
  <si>
    <t>2503027852</t>
  </si>
  <si>
    <t>городской округ ЗАТО Фокино</t>
  </si>
  <si>
    <t>05747000</t>
  </si>
  <si>
    <t>26320294</t>
  </si>
  <si>
    <t>ОАО "42 Электрическая сеть"</t>
  </si>
  <si>
    <t>2512304069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</si>
  <si>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</si>
  <si>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</si>
  <si>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</si>
  <si>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</si>
  <si>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</si>
  <si>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</si>
  <si>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</si>
  <si>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</si>
  <si>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</si>
  <si>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</si>
  <si>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</si>
  <si>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</si>
  <si>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</si>
  <si>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</si>
  <si>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</si>
  <si>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</si>
  <si>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</si>
  <si>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</si>
  <si>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</si>
  <si>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</si>
  <si>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</si>
  <si>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</si>
  <si>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</si>
  <si>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</si>
  <si>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</si>
  <si>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</si>
  <si>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</si>
  <si>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</si>
  <si>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</si>
  <si>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</si>
  <si>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</si>
  <si>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</si>
  <si>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</si>
  <si>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</si>
  <si>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Дата последнего обновления реестра МР/МО:_x000D_08.02.2018 10:18:38</t>
  </si>
  <si>
    <t>Дата последнего обновления реестра организаций: 08.02.2018 10:28:02</t>
  </si>
  <si>
    <t>692756, Приморский край, г.Артем, ул. Владимира Сайбеля, д. 41</t>
  </si>
  <si>
    <t>Лукишин Игорь Геннадьевич</t>
  </si>
  <si>
    <t>8(423)2306-999</t>
  </si>
  <si>
    <t>Важанова Ольга Сергеевна</t>
  </si>
  <si>
    <t>Боровой Сергей Юрьевич</t>
  </si>
  <si>
    <t>Начальник службы ЭСТОП</t>
  </si>
  <si>
    <t>8(423)2306-940</t>
  </si>
  <si>
    <t>BorovoiSY@vvo.aero</t>
  </si>
  <si>
    <t>08.02.2018 11:59:43</t>
  </si>
  <si>
    <t>14.0</t>
  </si>
  <si>
    <t>Windows (32-bit) NT 6.01</t>
  </si>
  <si>
    <t>08.02.2018 14:48:22</t>
  </si>
  <si>
    <t>15.02.2018 11:00:48</t>
  </si>
  <si>
    <t>15.02.2018 16:48:13</t>
  </si>
  <si>
    <t>16.02.2018 14:21:46</t>
  </si>
  <si>
    <t>19.02.2018 10:07:03</t>
  </si>
  <si>
    <t>19.03.2018 15:44:40</t>
  </si>
  <si>
    <t>15.0</t>
  </si>
  <si>
    <t>18.04.2018 08:45:17</t>
  </si>
  <si>
    <t>18.04.2018 09:00:10</t>
  </si>
  <si>
    <t>17.05.2018 15:05:45</t>
  </si>
  <si>
    <t>18.06.2018 13:42:35</t>
  </si>
  <si>
    <t>18.06.2018 13:43:28</t>
  </si>
  <si>
    <t>18.06.2018 15:26:37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</si>
</sst>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_-* #,##0.00[$€-1]_-;\-* #,##0.00[$€-1]_-;_-* &quot;-&quot;??[$€-1]_-"/>
    <numFmt numFmtId="166" formatCode="#,##0.000"/>
    <numFmt numFmtId="167" formatCode="#,##0.0"/>
    <numFmt numFmtId="168" formatCode="#,##0.0000"/>
  </numFmts>
  <fonts count="75">
    <font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9"/>
      <color indexed="9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indexed="55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b/>
      <u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sz val="11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9"/>
      <color indexed="8"/>
      <name val="Tahoma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63"/>
      <name val="Wingdings 2"/>
      <family val="1"/>
      <charset val="2"/>
    </font>
    <font>
      <b/>
      <sz val="9"/>
      <color indexed="81"/>
      <name val="Tahoma"/>
      <family val="2"/>
      <charset val="204"/>
    </font>
    <font>
      <sz val="10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3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3"/>
      </right>
      <top style="thin">
        <color indexed="55"/>
      </top>
      <bottom/>
      <diagonal/>
    </border>
    <border>
      <left style="thin">
        <color indexed="63"/>
      </left>
      <right/>
      <top style="thin">
        <color indexed="5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horizontal="left" vertical="center"/>
    </xf>
    <xf numFmtId="0" fontId="9" fillId="0" borderId="0"/>
    <xf numFmtId="165" fontId="9" fillId="0" borderId="0"/>
    <xf numFmtId="0" fontId="11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0" fontId="23" fillId="0" borderId="1" applyNumberFormat="0" applyAlignment="0">
      <protection locked="0"/>
    </xf>
    <xf numFmtId="164" fontId="12" fillId="0" borderId="0" applyFont="0" applyFill="0" applyBorder="0" applyAlignment="0" applyProtection="0"/>
    <xf numFmtId="167" fontId="1" fillId="2" borderId="0">
      <protection locked="0"/>
    </xf>
    <xf numFmtId="0" fontId="13" fillId="0" borderId="0" applyFill="0" applyBorder="0" applyProtection="0">
      <alignment vertical="center"/>
    </xf>
    <xf numFmtId="166" fontId="1" fillId="2" borderId="0">
      <protection locked="0"/>
    </xf>
    <xf numFmtId="168" fontId="1" fillId="2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3" fillId="3" borderId="1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28" fillId="4" borderId="2" applyNumberFormat="0">
      <alignment horizontal="center" vertical="center"/>
    </xf>
    <xf numFmtId="0" fontId="6" fillId="5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8" fillId="0" borderId="0" applyBorder="0">
      <alignment horizontal="center" vertical="center" wrapText="1"/>
    </xf>
    <xf numFmtId="0" fontId="2" fillId="0" borderId="3" applyBorder="0">
      <alignment horizontal="center" vertical="center" wrapText="1"/>
    </xf>
    <xf numFmtId="49" fontId="1" fillId="0" borderId="0" applyBorder="0">
      <alignment vertical="top"/>
    </xf>
    <xf numFmtId="0" fontId="57" fillId="0" borderId="0"/>
    <xf numFmtId="0" fontId="57" fillId="0" borderId="0"/>
    <xf numFmtId="0" fontId="1" fillId="0" borderId="0">
      <alignment horizontal="left" vertical="center"/>
    </xf>
    <xf numFmtId="0" fontId="25" fillId="6" borderId="0" applyNumberFormat="0" applyBorder="0" applyAlignment="0">
      <alignment horizontal="left" vertical="center"/>
    </xf>
    <xf numFmtId="49" fontId="1" fillId="6" borderId="0" applyBorder="0">
      <alignment vertical="top"/>
    </xf>
    <xf numFmtId="49" fontId="1" fillId="0" borderId="0" applyBorder="0">
      <alignment vertical="top"/>
    </xf>
    <xf numFmtId="0" fontId="10" fillId="0" borderId="0"/>
    <xf numFmtId="49" fontId="1" fillId="0" borderId="0" applyBorder="0">
      <alignment vertical="top"/>
    </xf>
    <xf numFmtId="0" fontId="10" fillId="0" borderId="0"/>
    <xf numFmtId="0" fontId="1" fillId="0" borderId="0">
      <alignment horizontal="lef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9" fontId="1" fillId="0" borderId="0" applyBorder="0">
      <alignment vertical="top"/>
    </xf>
    <xf numFmtId="0" fontId="24" fillId="0" borderId="0"/>
    <xf numFmtId="0" fontId="8" fillId="0" borderId="0"/>
    <xf numFmtId="0" fontId="58" fillId="0" borderId="0" applyNumberFormat="0" applyFill="0" applyBorder="0" applyAlignment="0" applyProtection="0">
      <alignment horizontal="left" vertical="center"/>
    </xf>
    <xf numFmtId="0" fontId="60" fillId="0" borderId="0" applyNumberFormat="0" applyFill="0" applyBorder="0" applyAlignment="0" applyProtection="0"/>
    <xf numFmtId="0" fontId="61" fillId="0" borderId="24" applyNumberFormat="0" applyFill="0" applyAlignment="0" applyProtection="0"/>
    <xf numFmtId="0" fontId="62" fillId="0" borderId="25" applyNumberFormat="0" applyFill="0" applyAlignment="0" applyProtection="0"/>
    <xf numFmtId="0" fontId="63" fillId="0" borderId="26" applyNumberFormat="0" applyFill="0" applyAlignment="0" applyProtection="0"/>
    <xf numFmtId="0" fontId="63" fillId="0" borderId="0" applyNumberFormat="0" applyFill="0" applyBorder="0" applyAlignment="0" applyProtection="0"/>
    <xf numFmtId="0" fontId="64" fillId="16" borderId="0" applyNumberFormat="0" applyBorder="0" applyAlignment="0" applyProtection="0"/>
    <xf numFmtId="0" fontId="65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9" borderId="27" applyNumberFormat="0" applyAlignment="0" applyProtection="0"/>
    <xf numFmtId="0" fontId="68" fillId="19" borderId="28" applyNumberFormat="0" applyAlignment="0" applyProtection="0"/>
    <xf numFmtId="0" fontId="69" fillId="0" borderId="29" applyNumberFormat="0" applyFill="0" applyAlignment="0" applyProtection="0"/>
    <xf numFmtId="0" fontId="70" fillId="20" borderId="30" applyNumberFormat="0" applyAlignment="0" applyProtection="0"/>
    <xf numFmtId="0" fontId="71" fillId="0" borderId="0" applyNumberFormat="0" applyFill="0" applyBorder="0" applyAlignment="0" applyProtection="0"/>
    <xf numFmtId="0" fontId="1" fillId="21" borderId="31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32" applyNumberFormat="0" applyFill="0" applyAlignment="0" applyProtection="0"/>
    <xf numFmtId="0" fontId="7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4" fillId="33" borderId="0" applyNumberFormat="0" applyBorder="0" applyAlignment="0" applyProtection="0"/>
    <xf numFmtId="0" fontId="74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4" fillId="37" borderId="0" applyNumberFormat="0" applyBorder="0" applyAlignment="0" applyProtection="0"/>
    <xf numFmtId="0" fontId="7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4" fillId="45" borderId="0" applyNumberFormat="0" applyBorder="0" applyAlignment="0" applyProtection="0"/>
  </cellStyleXfs>
  <cellXfs count="374">
    <xf numFmtId="0" fontId="0" fillId="0" borderId="0" xfId="0">
      <alignment horizontal="left" vertical="center"/>
    </xf>
    <xf numFmtId="0" fontId="0" fillId="7" borderId="4" xfId="47" applyFont="1" applyFill="1" applyBorder="1" applyAlignment="1" applyProtection="1">
      <alignment horizontal="center" vertical="center" wrapText="1"/>
    </xf>
    <xf numFmtId="168" fontId="35" fillId="9" borderId="5" xfId="37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ill="1" applyBorder="1" applyAlignment="1" applyProtection="1">
      <alignment horizontal="center" vertical="center"/>
    </xf>
    <xf numFmtId="49" fontId="0" fillId="0" borderId="0" xfId="0" applyNumberFormat="1">
      <alignment horizontal="left" vertical="center"/>
    </xf>
    <xf numFmtId="0" fontId="57" fillId="0" borderId="0" xfId="39" applyProtection="1"/>
    <xf numFmtId="49" fontId="1" fillId="0" borderId="0" xfId="37">
      <alignment vertical="top"/>
    </xf>
    <xf numFmtId="0" fontId="32" fillId="0" borderId="0" xfId="0" applyFont="1" applyAlignment="1"/>
    <xf numFmtId="0" fontId="0" fillId="0" borderId="0" xfId="0" applyAlignment="1"/>
    <xf numFmtId="49" fontId="1" fillId="0" borderId="0" xfId="48" applyNumberFormat="1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0" fontId="33" fillId="0" borderId="0" xfId="0" applyFont="1" applyAlignment="1">
      <alignment horizontal="justify"/>
    </xf>
    <xf numFmtId="0" fontId="34" fillId="0" borderId="0" xfId="0" applyFont="1" applyAlignment="1">
      <alignment horizontal="justify"/>
    </xf>
    <xf numFmtId="0" fontId="2" fillId="8" borderId="6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right" vertical="center" wrapText="1" indent="1"/>
    </xf>
    <xf numFmtId="0" fontId="36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center" wrapText="1" indent="1"/>
    </xf>
    <xf numFmtId="0" fontId="35" fillId="0" borderId="0" xfId="0" applyFont="1" applyAlignment="1" applyProtection="1">
      <alignment vertical="center" wrapText="1"/>
    </xf>
    <xf numFmtId="0" fontId="35" fillId="0" borderId="0" xfId="0" applyFont="1" applyBorder="1" applyAlignment="1" applyProtection="1">
      <alignment horizontal="left" vertical="center" wrapText="1"/>
    </xf>
    <xf numFmtId="0" fontId="37" fillId="0" borderId="0" xfId="0" applyFont="1" applyAlignment="1" applyProtection="1">
      <alignment vertical="center" wrapText="1"/>
    </xf>
    <xf numFmtId="0" fontId="35" fillId="0" borderId="0" xfId="0" applyFont="1" applyAlignment="1" applyProtection="1">
      <alignment horizontal="left" vertical="center" wrapText="1"/>
    </xf>
    <xf numFmtId="0" fontId="35" fillId="0" borderId="0" xfId="0" applyFont="1" applyAlignment="1" applyProtection="1">
      <alignment horizontal="right" vertical="center" wrapText="1" indent="1"/>
    </xf>
    <xf numFmtId="0" fontId="35" fillId="0" borderId="0" xfId="0" applyFont="1" applyAlignment="1" applyProtection="1">
      <alignment horizontal="left" vertical="center" wrapText="1" indent="1"/>
    </xf>
    <xf numFmtId="0" fontId="20" fillId="0" borderId="0" xfId="46" applyNumberFormat="1" applyFont="1" applyFill="1" applyAlignment="1" applyProtection="1">
      <alignment vertical="center"/>
    </xf>
    <xf numFmtId="0" fontId="20" fillId="0" borderId="0" xfId="46" applyFont="1" applyFill="1" applyAlignment="1" applyProtection="1">
      <alignment horizontal="left" vertical="center"/>
    </xf>
    <xf numFmtId="0" fontId="20" fillId="0" borderId="0" xfId="46" applyFont="1" applyAlignment="1" applyProtection="1">
      <alignment vertical="center"/>
    </xf>
    <xf numFmtId="0" fontId="20" fillId="0" borderId="0" xfId="46" applyFont="1" applyAlignment="1" applyProtection="1">
      <alignment vertical="center" wrapText="1"/>
    </xf>
    <xf numFmtId="0" fontId="20" fillId="0" borderId="0" xfId="46" applyFont="1" applyFill="1" applyAlignment="1" applyProtection="1">
      <alignment vertical="center"/>
    </xf>
    <xf numFmtId="0" fontId="22" fillId="0" borderId="0" xfId="46" applyFont="1" applyAlignment="1" applyProtection="1">
      <alignment vertical="center"/>
    </xf>
    <xf numFmtId="0" fontId="23" fillId="0" borderId="0" xfId="46" applyFont="1" applyAlignment="1" applyProtection="1">
      <alignment vertical="center" wrapText="1"/>
    </xf>
    <xf numFmtId="0" fontId="23" fillId="7" borderId="0" xfId="48" applyFont="1" applyFill="1" applyBorder="1" applyAlignment="1" applyProtection="1">
      <alignment vertical="center" wrapText="1"/>
    </xf>
    <xf numFmtId="0" fontId="21" fillId="7" borderId="0" xfId="48" applyFont="1" applyFill="1" applyBorder="1" applyAlignment="1" applyProtection="1">
      <alignment vertical="center" wrapText="1"/>
    </xf>
    <xf numFmtId="14" fontId="20" fillId="7" borderId="0" xfId="54" applyNumberFormat="1" applyFont="1" applyFill="1" applyBorder="1" applyAlignment="1" applyProtection="1">
      <alignment horizontal="center" vertical="center"/>
    </xf>
    <xf numFmtId="0" fontId="19" fillId="7" borderId="0" xfId="54" applyNumberFormat="1" applyFont="1" applyFill="1" applyBorder="1" applyAlignment="1" applyProtection="1">
      <alignment horizontal="center" vertical="center" wrapText="1"/>
    </xf>
    <xf numFmtId="0" fontId="23" fillId="7" borderId="0" xfId="54" applyNumberFormat="1" applyFont="1" applyFill="1" applyBorder="1" applyAlignment="1" applyProtection="1">
      <alignment horizontal="center" vertical="center" wrapText="1"/>
    </xf>
    <xf numFmtId="49" fontId="23" fillId="7" borderId="0" xfId="54" applyNumberFormat="1" applyFont="1" applyFill="1" applyBorder="1" applyAlignment="1" applyProtection="1">
      <alignment horizontal="center" vertical="center" wrapText="1"/>
    </xf>
    <xf numFmtId="14" fontId="23" fillId="7" borderId="0" xfId="54" applyNumberFormat="1" applyFont="1" applyFill="1" applyBorder="1" applyAlignment="1" applyProtection="1">
      <alignment horizontal="center" vertical="center" wrapText="1"/>
    </xf>
    <xf numFmtId="49" fontId="22" fillId="0" borderId="0" xfId="53" applyFont="1" applyAlignment="1" applyProtection="1">
      <alignment horizontal="center" vertical="center"/>
    </xf>
    <xf numFmtId="0" fontId="20" fillId="0" borderId="0" xfId="46" applyFont="1" applyFill="1" applyBorder="1" applyAlignment="1" applyProtection="1">
      <alignment vertical="center"/>
    </xf>
    <xf numFmtId="49" fontId="20" fillId="0" borderId="0" xfId="54" applyNumberFormat="1" applyFont="1" applyFill="1" applyBorder="1" applyAlignment="1" applyProtection="1">
      <alignment horizontal="left" vertical="center"/>
    </xf>
    <xf numFmtId="0" fontId="23" fillId="0" borderId="0" xfId="46" applyFont="1" applyFill="1" applyAlignment="1" applyProtection="1">
      <alignment horizontal="center" vertical="center" wrapText="1"/>
    </xf>
    <xf numFmtId="0" fontId="23" fillId="0" borderId="0" xfId="46" applyFont="1" applyFill="1" applyAlignment="1" applyProtection="1">
      <alignment vertical="center" wrapText="1"/>
    </xf>
    <xf numFmtId="0" fontId="23" fillId="0" borderId="0" xfId="46" applyFont="1" applyAlignment="1" applyProtection="1">
      <alignment horizontal="center" vertical="center" wrapText="1"/>
    </xf>
    <xf numFmtId="0" fontId="21" fillId="0" borderId="0" xfId="48" applyFont="1" applyFill="1" applyBorder="1" applyAlignment="1" applyProtection="1">
      <alignment vertical="center" wrapText="1"/>
    </xf>
    <xf numFmtId="0" fontId="20" fillId="7" borderId="0" xfId="54" applyNumberFormat="1" applyFont="1" applyFill="1" applyBorder="1" applyAlignment="1" applyProtection="1">
      <alignment horizontal="center" vertical="center" wrapText="1"/>
    </xf>
    <xf numFmtId="0" fontId="23" fillId="7" borderId="0" xfId="46" applyFont="1" applyFill="1" applyBorder="1" applyAlignment="1" applyProtection="1">
      <alignment horizontal="center" vertical="center" wrapText="1"/>
    </xf>
    <xf numFmtId="0" fontId="23" fillId="7" borderId="0" xfId="48" applyFont="1" applyFill="1" applyBorder="1" applyAlignment="1" applyProtection="1">
      <alignment horizontal="center" vertical="center" wrapText="1"/>
    </xf>
    <xf numFmtId="0" fontId="1" fillId="7" borderId="0" xfId="47" applyFont="1" applyFill="1" applyBorder="1" applyAlignment="1" applyProtection="1">
      <alignment horizontal="right" vertical="center" wrapText="1" indent="1"/>
    </xf>
    <xf numFmtId="0" fontId="21" fillId="0" borderId="0" xfId="46" applyFont="1" applyBorder="1" applyAlignment="1" applyProtection="1">
      <alignment vertical="center" wrapText="1"/>
    </xf>
    <xf numFmtId="49" fontId="0" fillId="7" borderId="0" xfId="47" applyNumberFormat="1" applyFont="1" applyFill="1" applyBorder="1" applyAlignment="1" applyProtection="1">
      <alignment horizontal="right" vertical="center" wrapText="1" indent="1"/>
    </xf>
    <xf numFmtId="49" fontId="1" fillId="7" borderId="0" xfId="47" applyNumberFormat="1" applyFont="1" applyFill="1" applyBorder="1" applyAlignment="1" applyProtection="1">
      <alignment horizontal="right" vertical="center" wrapText="1" indent="1"/>
    </xf>
    <xf numFmtId="0" fontId="0" fillId="7" borderId="0" xfId="47" applyFont="1" applyFill="1" applyBorder="1" applyAlignment="1" applyProtection="1">
      <alignment horizontal="right" vertical="center" wrapText="1" indent="1"/>
    </xf>
    <xf numFmtId="49" fontId="1" fillId="0" borderId="0" xfId="48" applyNumberFormat="1" applyFont="1" applyFill="1" applyAlignment="1" applyProtection="1">
      <alignment vertical="center"/>
    </xf>
    <xf numFmtId="0" fontId="19" fillId="0" borderId="0" xfId="51" applyFont="1" applyProtection="1"/>
    <xf numFmtId="0" fontId="1" fillId="0" borderId="0" xfId="51" applyFont="1" applyProtection="1"/>
    <xf numFmtId="0" fontId="19" fillId="0" borderId="0" xfId="51" applyNumberFormat="1" applyFont="1" applyProtection="1"/>
    <xf numFmtId="0" fontId="19" fillId="0" borderId="0" xfId="50" applyFont="1" applyProtection="1"/>
    <xf numFmtId="49" fontId="19" fillId="0" borderId="0" xfId="51" applyNumberFormat="1" applyFont="1" applyProtection="1"/>
    <xf numFmtId="0" fontId="19" fillId="0" borderId="0" xfId="51" applyFont="1" applyBorder="1" applyProtection="1"/>
    <xf numFmtId="0" fontId="1" fillId="0" borderId="0" xfId="51" applyFont="1" applyFill="1" applyBorder="1" applyAlignment="1" applyProtection="1">
      <alignment vertical="center"/>
    </xf>
    <xf numFmtId="0" fontId="1" fillId="0" borderId="0" xfId="51" applyFont="1" applyAlignment="1" applyProtection="1">
      <alignment vertical="center"/>
    </xf>
    <xf numFmtId="0" fontId="35" fillId="0" borderId="0" xfId="51" applyFont="1" applyProtection="1"/>
    <xf numFmtId="0" fontId="35" fillId="0" borderId="0" xfId="51" applyNumberFormat="1" applyFont="1" applyProtection="1"/>
    <xf numFmtId="0" fontId="35" fillId="0" borderId="0" xfId="50" applyFont="1" applyProtection="1"/>
    <xf numFmtId="49" fontId="35" fillId="0" borderId="0" xfId="51" applyNumberFormat="1" applyFont="1" applyProtection="1"/>
    <xf numFmtId="0" fontId="35" fillId="0" borderId="0" xfId="51" applyFont="1" applyBorder="1" applyProtection="1"/>
    <xf numFmtId="0" fontId="35" fillId="0" borderId="0" xfId="51" applyFont="1" applyFill="1" applyBorder="1" applyAlignment="1" applyProtection="1">
      <alignment vertical="center"/>
    </xf>
    <xf numFmtId="0" fontId="38" fillId="0" borderId="0" xfId="51" applyFont="1" applyProtection="1"/>
    <xf numFmtId="0" fontId="39" fillId="0" borderId="0" xfId="51" applyFont="1" applyBorder="1" applyAlignment="1" applyProtection="1">
      <alignment horizontal="center" vertical="center" wrapText="1"/>
    </xf>
    <xf numFmtId="0" fontId="35" fillId="0" borderId="0" xfId="51" applyFont="1" applyAlignment="1" applyProtection="1">
      <alignment vertical="center"/>
    </xf>
    <xf numFmtId="0" fontId="19" fillId="0" borderId="0" xfId="51" applyFont="1" applyAlignment="1" applyProtection="1">
      <alignment vertical="center"/>
    </xf>
    <xf numFmtId="0" fontId="35" fillId="0" borderId="0" xfId="52" applyFont="1" applyProtection="1"/>
    <xf numFmtId="49" fontId="35" fillId="0" borderId="0" xfId="52" applyNumberFormat="1" applyFont="1" applyProtection="1"/>
    <xf numFmtId="0" fontId="36" fillId="0" borderId="0" xfId="51" applyFont="1" applyAlignment="1" applyProtection="1">
      <alignment horizontal="center" vertical="center"/>
    </xf>
    <xf numFmtId="0" fontId="35" fillId="0" borderId="0" xfId="52" applyFont="1" applyBorder="1" applyAlignment="1" applyProtection="1">
      <alignment vertical="center"/>
    </xf>
    <xf numFmtId="0" fontId="35" fillId="0" borderId="0" xfId="44" applyFont="1"/>
    <xf numFmtId="0" fontId="35" fillId="0" borderId="7" xfId="0" applyFont="1" applyBorder="1" applyAlignment="1" applyProtection="1">
      <alignment horizontal="right" vertical="center" wrapText="1" indent="1"/>
    </xf>
    <xf numFmtId="0" fontId="35" fillId="0" borderId="7" xfId="0" applyFont="1" applyBorder="1" applyAlignment="1" applyProtection="1">
      <alignment horizontal="center" vertical="center" wrapText="1"/>
    </xf>
    <xf numFmtId="0" fontId="35" fillId="0" borderId="7" xfId="0" applyFont="1" applyBorder="1" applyAlignment="1" applyProtection="1">
      <alignment horizontal="left" vertical="center" wrapText="1" indent="1"/>
    </xf>
    <xf numFmtId="0" fontId="38" fillId="0" borderId="0" xfId="31" applyNumberFormat="1" applyFont="1" applyFill="1" applyAlignment="1" applyProtection="1">
      <alignment wrapText="1"/>
    </xf>
    <xf numFmtId="49" fontId="40" fillId="0" borderId="0" xfId="42" applyFont="1" applyFill="1" applyAlignment="1" applyProtection="1">
      <alignment wrapText="1"/>
    </xf>
    <xf numFmtId="49" fontId="40" fillId="0" borderId="0" xfId="42" applyFont="1" applyFill="1" applyAlignment="1" applyProtection="1">
      <alignment vertical="center" wrapText="1"/>
    </xf>
    <xf numFmtId="0" fontId="41" fillId="0" borderId="0" xfId="42" applyNumberFormat="1" applyFont="1" applyFill="1" applyAlignment="1" applyProtection="1">
      <alignment horizontal="left" vertical="center" wrapText="1"/>
    </xf>
    <xf numFmtId="49" fontId="42" fillId="0" borderId="0" xfId="42" applyFont="1" applyFill="1" applyBorder="1" applyAlignment="1" applyProtection="1">
      <alignment wrapText="1"/>
    </xf>
    <xf numFmtId="0" fontId="43" fillId="0" borderId="0" xfId="42" applyNumberFormat="1" applyFont="1" applyFill="1" applyAlignment="1" applyProtection="1">
      <alignment vertical="top"/>
    </xf>
    <xf numFmtId="49" fontId="35" fillId="0" borderId="0" xfId="42" applyFont="1" applyFill="1" applyAlignment="1" applyProtection="1">
      <alignment vertical="top" wrapText="1"/>
    </xf>
    <xf numFmtId="49" fontId="40" fillId="0" borderId="0" xfId="42" applyFont="1" applyFill="1" applyBorder="1" applyAlignment="1" applyProtection="1">
      <alignment wrapText="1"/>
    </xf>
    <xf numFmtId="49" fontId="43" fillId="7" borderId="0" xfId="42" applyFont="1" applyFill="1" applyBorder="1" applyAlignment="1">
      <alignment wrapText="1"/>
    </xf>
    <xf numFmtId="49" fontId="41" fillId="7" borderId="0" xfId="42" applyFont="1" applyFill="1" applyBorder="1" applyAlignment="1">
      <alignment horizontal="left" vertical="center" wrapText="1"/>
    </xf>
    <xf numFmtId="0" fontId="43" fillId="0" borderId="0" xfId="23" applyFont="1" applyFill="1" applyBorder="1" applyAlignment="1" applyProtection="1">
      <alignment horizontal="right" vertical="top" wrapText="1"/>
    </xf>
    <xf numFmtId="0" fontId="43" fillId="0" borderId="0" xfId="23" applyFont="1" applyFill="1" applyBorder="1" applyAlignment="1" applyProtection="1">
      <alignment horizontal="left" vertical="top" wrapText="1"/>
    </xf>
    <xf numFmtId="49" fontId="43" fillId="0" borderId="0" xfId="42" applyFont="1" applyFill="1" applyBorder="1" applyAlignment="1" applyProtection="1">
      <alignment vertical="top" wrapText="1"/>
    </xf>
    <xf numFmtId="49" fontId="36" fillId="7" borderId="0" xfId="32" applyNumberFormat="1" applyFont="1" applyFill="1" applyBorder="1" applyAlignment="1" applyProtection="1">
      <alignment wrapText="1"/>
    </xf>
    <xf numFmtId="49" fontId="36" fillId="7" borderId="0" xfId="32" applyNumberFormat="1" applyFont="1" applyFill="1" applyBorder="1" applyAlignment="1" applyProtection="1">
      <alignment horizontal="left" wrapText="1"/>
    </xf>
    <xf numFmtId="49" fontId="43" fillId="7" borderId="0" xfId="42" applyFont="1" applyFill="1" applyBorder="1" applyAlignment="1">
      <alignment horizontal="right" wrapText="1"/>
    </xf>
    <xf numFmtId="0" fontId="35" fillId="10" borderId="5" xfId="44" applyFont="1" applyFill="1" applyBorder="1" applyAlignment="1">
      <alignment horizontal="center" vertical="center"/>
    </xf>
    <xf numFmtId="0" fontId="29" fillId="0" borderId="0" xfId="44" applyFont="1" applyAlignment="1" applyProtection="1">
      <alignment horizontal="center" vertical="center"/>
    </xf>
    <xf numFmtId="0" fontId="1" fillId="0" borderId="0" xfId="44" applyFont="1" applyProtection="1"/>
    <xf numFmtId="0" fontId="29" fillId="7" borderId="0" xfId="44" applyFont="1" applyFill="1" applyBorder="1" applyAlignment="1" applyProtection="1">
      <alignment horizontal="center" vertical="center"/>
    </xf>
    <xf numFmtId="49" fontId="1" fillId="0" borderId="8" xfId="44" applyNumberFormat="1" applyFont="1" applyFill="1" applyBorder="1" applyAlignment="1" applyProtection="1">
      <alignment horizontal="left" vertical="center" wrapText="1"/>
    </xf>
    <xf numFmtId="0" fontId="35" fillId="0" borderId="0" xfId="44" applyFont="1" applyProtection="1"/>
    <xf numFmtId="0" fontId="44" fillId="7" borderId="0" xfId="44" applyFont="1" applyFill="1" applyBorder="1" applyAlignment="1" applyProtection="1">
      <alignment horizontal="center" vertical="center"/>
    </xf>
    <xf numFmtId="0" fontId="35" fillId="7" borderId="0" xfId="44" applyFont="1" applyFill="1" applyBorder="1" applyProtection="1"/>
    <xf numFmtId="0" fontId="35" fillId="7" borderId="5" xfId="49" applyFont="1" applyFill="1" applyBorder="1" applyAlignment="1" applyProtection="1">
      <alignment horizontal="center" vertical="center" wrapText="1"/>
    </xf>
    <xf numFmtId="0" fontId="35" fillId="0" borderId="5" xfId="36" applyFont="1" applyFill="1" applyBorder="1" applyAlignment="1" applyProtection="1">
      <alignment horizontal="center" vertical="center" wrapText="1"/>
    </xf>
    <xf numFmtId="0" fontId="45" fillId="7" borderId="8" xfId="44" applyFont="1" applyFill="1" applyBorder="1" applyAlignment="1" applyProtection="1">
      <alignment horizontal="center" vertical="center"/>
    </xf>
    <xf numFmtId="0" fontId="1" fillId="11" borderId="9" xfId="49" applyFont="1" applyFill="1" applyBorder="1" applyAlignment="1" applyProtection="1">
      <alignment vertical="center" wrapText="1"/>
    </xf>
    <xf numFmtId="49" fontId="30" fillId="11" borderId="9" xfId="37" applyFont="1" applyFill="1" applyBorder="1" applyAlignment="1" applyProtection="1">
      <alignment horizontal="left" vertical="center"/>
    </xf>
    <xf numFmtId="0" fontId="35" fillId="7" borderId="0" xfId="42" applyNumberFormat="1" applyFont="1" applyFill="1" applyBorder="1" applyAlignment="1">
      <alignment vertical="center" wrapText="1"/>
    </xf>
    <xf numFmtId="0" fontId="0" fillId="0" borderId="0" xfId="0" applyAlignment="1" applyProtection="1">
      <alignment vertical="top"/>
    </xf>
    <xf numFmtId="49" fontId="1" fillId="0" borderId="0" xfId="37" applyProtection="1">
      <alignment vertical="top"/>
    </xf>
    <xf numFmtId="49" fontId="35" fillId="0" borderId="0" xfId="37" applyFont="1" applyBorder="1">
      <alignment vertical="top"/>
    </xf>
    <xf numFmtId="0" fontId="38" fillId="0" borderId="0" xfId="51" applyFont="1" applyBorder="1" applyProtection="1"/>
    <xf numFmtId="49" fontId="35" fillId="0" borderId="0" xfId="37" applyFont="1" applyBorder="1" applyAlignment="1">
      <alignment vertical="center"/>
    </xf>
    <xf numFmtId="0" fontId="35" fillId="0" borderId="7" xfId="37" applyNumberFormat="1" applyFont="1" applyBorder="1" applyAlignment="1">
      <alignment vertical="center"/>
    </xf>
    <xf numFmtId="0" fontId="1" fillId="0" borderId="0" xfId="51" applyFont="1" applyBorder="1" applyProtection="1"/>
    <xf numFmtId="0" fontId="36" fillId="0" borderId="10" xfId="55" applyFont="1" applyBorder="1" applyAlignment="1">
      <alignment vertical="center"/>
    </xf>
    <xf numFmtId="0" fontId="36" fillId="0" borderId="7" xfId="55" applyFont="1" applyBorder="1" applyAlignment="1">
      <alignment vertical="center"/>
    </xf>
    <xf numFmtId="0" fontId="46" fillId="0" borderId="0" xfId="55" applyNumberFormat="1" applyFont="1" applyFill="1" applyBorder="1" applyAlignment="1" applyProtection="1">
      <alignment horizontal="left" vertical="center"/>
    </xf>
    <xf numFmtId="0" fontId="35" fillId="0" borderId="0" xfId="37" applyNumberFormat="1" applyFont="1" applyAlignment="1" applyProtection="1">
      <alignment vertical="top"/>
    </xf>
    <xf numFmtId="0" fontId="35" fillId="0" borderId="0" xfId="37" applyNumberFormat="1" applyFont="1" applyAlignment="1">
      <alignment vertical="top"/>
    </xf>
    <xf numFmtId="0" fontId="31" fillId="0" borderId="0" xfId="0" applyNumberFormat="1" applyFont="1">
      <alignment horizontal="left" vertical="center"/>
    </xf>
    <xf numFmtId="49" fontId="35" fillId="0" borderId="0" xfId="42" applyFont="1" applyFill="1" applyBorder="1" applyAlignment="1" applyProtection="1">
      <alignment vertical="top" wrapText="1"/>
    </xf>
    <xf numFmtId="0" fontId="43" fillId="0" borderId="0" xfId="42" applyNumberFormat="1" applyFont="1" applyFill="1" applyBorder="1" applyAlignment="1" applyProtection="1">
      <alignment horizontal="left" vertical="top" wrapText="1"/>
    </xf>
    <xf numFmtId="49" fontId="35" fillId="0" borderId="11" xfId="42" applyFont="1" applyFill="1" applyBorder="1" applyAlignment="1" applyProtection="1">
      <alignment vertical="top" wrapText="1"/>
    </xf>
    <xf numFmtId="49" fontId="43" fillId="0" borderId="12" xfId="42" applyFont="1" applyFill="1" applyBorder="1" applyAlignment="1" applyProtection="1">
      <alignment wrapText="1"/>
    </xf>
    <xf numFmtId="49" fontId="43" fillId="0" borderId="10" xfId="42" applyFont="1" applyFill="1" applyBorder="1" applyAlignment="1" applyProtection="1">
      <alignment wrapText="1"/>
    </xf>
    <xf numFmtId="49" fontId="43" fillId="7" borderId="12" xfId="42" applyFont="1" applyFill="1" applyBorder="1" applyAlignment="1">
      <alignment wrapText="1"/>
    </xf>
    <xf numFmtId="49" fontId="43" fillId="7" borderId="10" xfId="42" applyFont="1" applyFill="1" applyBorder="1" applyAlignment="1">
      <alignment wrapText="1"/>
    </xf>
    <xf numFmtId="49" fontId="47" fillId="7" borderId="10" xfId="42" applyFont="1" applyFill="1" applyBorder="1" applyAlignment="1" applyProtection="1">
      <alignment vertical="center" wrapText="1"/>
    </xf>
    <xf numFmtId="49" fontId="40" fillId="0" borderId="11" xfId="42" applyFont="1" applyFill="1" applyBorder="1" applyAlignment="1" applyProtection="1">
      <alignment wrapText="1"/>
    </xf>
    <xf numFmtId="49" fontId="41" fillId="0" borderId="0" xfId="42" applyFont="1" applyFill="1" applyBorder="1" applyAlignment="1" applyProtection="1">
      <alignment horizontal="left" vertical="center" wrapText="1"/>
    </xf>
    <xf numFmtId="49" fontId="43" fillId="7" borderId="11" xfId="42" applyFont="1" applyFill="1" applyBorder="1" applyAlignment="1">
      <alignment wrapText="1"/>
    </xf>
    <xf numFmtId="49" fontId="47" fillId="7" borderId="0" xfId="42" applyFont="1" applyFill="1" applyBorder="1" applyAlignment="1" applyProtection="1">
      <alignment vertical="center" wrapText="1"/>
    </xf>
    <xf numFmtId="49" fontId="47" fillId="7" borderId="0" xfId="42" applyFont="1" applyFill="1" applyBorder="1" applyAlignment="1" applyProtection="1">
      <alignment horizontal="center" vertical="center" wrapText="1"/>
    </xf>
    <xf numFmtId="49" fontId="41" fillId="7" borderId="11" xfId="42" applyFont="1" applyFill="1" applyBorder="1" applyAlignment="1">
      <alignment horizontal="left" vertical="center" wrapText="1"/>
    </xf>
    <xf numFmtId="49" fontId="41" fillId="7" borderId="7" xfId="42" applyFont="1" applyFill="1" applyBorder="1" applyAlignment="1">
      <alignment horizontal="left" vertical="center" wrapText="1"/>
    </xf>
    <xf numFmtId="49" fontId="48" fillId="9" borderId="12" xfId="41" applyNumberFormat="1" applyFont="1" applyFill="1" applyBorder="1" applyAlignment="1" applyProtection="1">
      <alignment horizontal="center" vertical="center" wrapText="1"/>
    </xf>
    <xf numFmtId="49" fontId="35" fillId="12" borderId="12" xfId="41" applyNumberFormat="1" applyFont="1" applyFill="1" applyBorder="1" applyAlignment="1" applyProtection="1">
      <alignment horizontal="center" vertical="center" wrapText="1"/>
      <protection locked="0"/>
    </xf>
    <xf numFmtId="49" fontId="48" fillId="8" borderId="12" xfId="41" applyNumberFormat="1" applyFont="1" applyFill="1" applyBorder="1" applyAlignment="1" applyProtection="1">
      <alignment horizontal="center" vertical="center" wrapText="1"/>
    </xf>
    <xf numFmtId="49" fontId="35" fillId="0" borderId="12" xfId="41" applyNumberFormat="1" applyFont="1" applyFill="1" applyBorder="1" applyAlignment="1" applyProtection="1">
      <alignment horizontal="center" vertical="center" wrapText="1"/>
    </xf>
    <xf numFmtId="49" fontId="40" fillId="0" borderId="13" xfId="42" applyFont="1" applyFill="1" applyBorder="1" applyAlignment="1" applyProtection="1">
      <alignment wrapText="1"/>
    </xf>
    <xf numFmtId="49" fontId="41" fillId="0" borderId="7" xfId="42" applyFont="1" applyFill="1" applyBorder="1" applyAlignment="1" applyProtection="1">
      <alignment horizontal="left" vertical="center" wrapText="1"/>
    </xf>
    <xf numFmtId="49" fontId="41" fillId="7" borderId="13" xfId="42" applyFont="1" applyFill="1" applyBorder="1" applyAlignment="1">
      <alignment horizontal="left" vertical="center" wrapText="1"/>
    </xf>
    <xf numFmtId="49" fontId="47" fillId="7" borderId="7" xfId="42" applyFont="1" applyFill="1" applyBorder="1" applyAlignment="1" applyProtection="1">
      <alignment vertical="center" wrapText="1"/>
    </xf>
    <xf numFmtId="0" fontId="20" fillId="0" borderId="0" xfId="46" applyFont="1" applyBorder="1" applyAlignment="1" applyProtection="1">
      <alignment vertical="center" wrapText="1"/>
    </xf>
    <xf numFmtId="0" fontId="1" fillId="0" borderId="0" xfId="47" applyFont="1" applyBorder="1" applyAlignment="1" applyProtection="1">
      <alignment horizontal="right" vertical="center"/>
    </xf>
    <xf numFmtId="0" fontId="2" fillId="0" borderId="10" xfId="55" applyFont="1" applyBorder="1" applyAlignment="1">
      <alignment vertical="center"/>
    </xf>
    <xf numFmtId="0" fontId="23" fillId="7" borderId="10" xfId="48" applyFont="1" applyFill="1" applyBorder="1" applyAlignment="1" applyProtection="1">
      <alignment vertical="center" wrapText="1"/>
    </xf>
    <xf numFmtId="0" fontId="31" fillId="0" borderId="10" xfId="55" applyFont="1" applyBorder="1" applyAlignment="1">
      <alignment vertical="center"/>
    </xf>
    <xf numFmtId="0" fontId="21" fillId="7" borderId="11" xfId="48" applyFont="1" applyFill="1" applyBorder="1" applyAlignment="1" applyProtection="1">
      <alignment vertical="center" wrapText="1"/>
    </xf>
    <xf numFmtId="0" fontId="48" fillId="8" borderId="12" xfId="47" applyFont="1" applyFill="1" applyBorder="1" applyAlignment="1" applyProtection="1">
      <alignment horizontal="center" vertical="center"/>
    </xf>
    <xf numFmtId="0" fontId="23" fillId="7" borderId="10" xfId="54" applyNumberFormat="1" applyFont="1" applyFill="1" applyBorder="1" applyAlignment="1" applyProtection="1">
      <alignment horizontal="center" wrapText="1"/>
    </xf>
    <xf numFmtId="0" fontId="23" fillId="7" borderId="11" xfId="48" applyFont="1" applyFill="1" applyBorder="1" applyAlignment="1" applyProtection="1">
      <alignment horizontal="left" vertical="center" wrapText="1"/>
    </xf>
    <xf numFmtId="0" fontId="0" fillId="12" borderId="12" xfId="47" applyFont="1" applyFill="1" applyBorder="1" applyAlignment="1" applyProtection="1">
      <alignment horizontal="center" vertical="center"/>
      <protection locked="0"/>
    </xf>
    <xf numFmtId="0" fontId="23" fillId="7" borderId="11" xfId="48" applyFont="1" applyFill="1" applyBorder="1" applyAlignment="1" applyProtection="1">
      <alignment horizontal="center" vertical="center" wrapText="1"/>
    </xf>
    <xf numFmtId="14" fontId="23" fillId="7" borderId="11" xfId="54" applyNumberFormat="1" applyFont="1" applyFill="1" applyBorder="1" applyAlignment="1" applyProtection="1">
      <alignment horizontal="center" vertical="center" wrapText="1"/>
    </xf>
    <xf numFmtId="49" fontId="48" fillId="8" borderId="12" xfId="47" applyNumberFormat="1" applyFont="1" applyFill="1" applyBorder="1" applyAlignment="1" applyProtection="1">
      <alignment horizontal="center" vertical="center" wrapText="1"/>
    </xf>
    <xf numFmtId="0" fontId="23" fillId="7" borderId="11" xfId="46" applyFont="1" applyFill="1" applyBorder="1" applyAlignment="1" applyProtection="1">
      <alignment horizontal="center" vertical="center" wrapText="1"/>
    </xf>
    <xf numFmtId="49" fontId="23" fillId="7" borderId="10" xfId="54" applyNumberFormat="1" applyFont="1" applyFill="1" applyBorder="1" applyAlignment="1" applyProtection="1">
      <alignment horizontal="center" vertical="center" wrapText="1"/>
    </xf>
    <xf numFmtId="49" fontId="1" fillId="12" borderId="12" xfId="47" applyNumberFormat="1" applyFont="1" applyFill="1" applyBorder="1" applyAlignment="1" applyProtection="1">
      <alignment horizontal="center" vertical="center" wrapText="1"/>
      <protection locked="0"/>
    </xf>
    <xf numFmtId="0" fontId="36" fillId="0" borderId="10" xfId="55" applyFont="1" applyFill="1" applyBorder="1" applyAlignment="1" applyProtection="1">
      <alignment vertical="center"/>
    </xf>
    <xf numFmtId="0" fontId="36" fillId="0" borderId="10" xfId="55" applyFont="1" applyFill="1" applyBorder="1" applyAlignment="1" applyProtection="1">
      <alignment vertical="center" wrapText="1"/>
    </xf>
    <xf numFmtId="0" fontId="35" fillId="0" borderId="10" xfId="51" applyFont="1" applyFill="1" applyBorder="1" applyAlignment="1" applyProtection="1">
      <alignment vertical="center"/>
    </xf>
    <xf numFmtId="0" fontId="35" fillId="0" borderId="0" xfId="37" applyNumberFormat="1" applyFont="1" applyBorder="1" applyAlignment="1">
      <alignment vertical="center"/>
    </xf>
    <xf numFmtId="0" fontId="35" fillId="0" borderId="10" xfId="51" applyFont="1" applyBorder="1" applyProtection="1"/>
    <xf numFmtId="49" fontId="35" fillId="0" borderId="0" xfId="37" applyFont="1" applyBorder="1" applyAlignment="1">
      <alignment horizontal="right" vertical="top"/>
    </xf>
    <xf numFmtId="49" fontId="35" fillId="0" borderId="14" xfId="37" applyFont="1" applyFill="1" applyBorder="1" applyAlignment="1" applyProtection="1">
      <alignment horizontal="center" vertical="center" wrapText="1"/>
    </xf>
    <xf numFmtId="49" fontId="35" fillId="0" borderId="12" xfId="37" applyFont="1" applyFill="1" applyBorder="1" applyAlignment="1" applyProtection="1">
      <alignment horizontal="center" vertical="center" wrapText="1"/>
    </xf>
    <xf numFmtId="49" fontId="35" fillId="0" borderId="8" xfId="37" applyFont="1" applyFill="1" applyBorder="1" applyAlignment="1" applyProtection="1">
      <alignment horizontal="center" vertical="center" wrapText="1"/>
    </xf>
    <xf numFmtId="0" fontId="39" fillId="0" borderId="10" xfId="51" applyFont="1" applyBorder="1" applyAlignment="1" applyProtection="1">
      <alignment horizontal="center" vertical="center" wrapText="1"/>
    </xf>
    <xf numFmtId="49" fontId="35" fillId="0" borderId="14" xfId="37" applyFont="1" applyFill="1" applyBorder="1" applyAlignment="1" applyProtection="1">
      <alignment vertical="center" wrapText="1"/>
    </xf>
    <xf numFmtId="49" fontId="35" fillId="0" borderId="12" xfId="37" applyFont="1" applyFill="1" applyBorder="1" applyAlignment="1" applyProtection="1">
      <alignment vertical="center" wrapText="1"/>
    </xf>
    <xf numFmtId="49" fontId="35" fillId="0" borderId="14" xfId="37" applyFont="1" applyBorder="1" applyAlignment="1">
      <alignment vertical="center" wrapText="1"/>
    </xf>
    <xf numFmtId="49" fontId="35" fillId="0" borderId="14" xfId="37" applyFont="1" applyBorder="1" applyAlignment="1">
      <alignment horizontal="center" vertical="center" wrapText="1"/>
    </xf>
    <xf numFmtId="49" fontId="35" fillId="0" borderId="12" xfId="37" applyFont="1" applyBorder="1" applyAlignment="1">
      <alignment vertical="center" wrapText="1"/>
    </xf>
    <xf numFmtId="49" fontId="35" fillId="0" borderId="12" xfId="37" applyFont="1" applyBorder="1" applyAlignment="1">
      <alignment horizontal="center" vertical="center" wrapText="1"/>
    </xf>
    <xf numFmtId="49" fontId="35" fillId="0" borderId="0" xfId="37" applyFont="1" applyBorder="1" applyAlignment="1">
      <alignment horizontal="right" vertical="center"/>
    </xf>
    <xf numFmtId="49" fontId="35" fillId="0" borderId="8" xfId="37" applyFont="1" applyBorder="1" applyAlignment="1">
      <alignment horizontal="center" vertical="center" wrapText="1"/>
    </xf>
    <xf numFmtId="0" fontId="1" fillId="0" borderId="10" xfId="51" applyFont="1" applyFill="1" applyBorder="1" applyAlignment="1" applyProtection="1">
      <alignment vertical="center"/>
    </xf>
    <xf numFmtId="0" fontId="1" fillId="0" borderId="0" xfId="51" applyFont="1" applyBorder="1" applyAlignment="1" applyProtection="1">
      <alignment vertical="center"/>
    </xf>
    <xf numFmtId="0" fontId="1" fillId="0" borderId="10" xfId="51" applyFont="1" applyBorder="1" applyProtection="1"/>
    <xf numFmtId="49" fontId="1" fillId="0" borderId="0" xfId="37" applyFont="1" applyBorder="1" applyAlignment="1">
      <alignment horizontal="right" vertical="top"/>
    </xf>
    <xf numFmtId="49" fontId="1" fillId="0" borderId="12" xfId="37" applyFont="1" applyFill="1" applyBorder="1" applyAlignment="1" applyProtection="1">
      <alignment horizontal="center" vertical="center" wrapText="1"/>
    </xf>
    <xf numFmtId="49" fontId="1" fillId="0" borderId="12" xfId="37" applyFont="1" applyBorder="1" applyAlignment="1">
      <alignment horizontal="center" vertical="center" wrapText="1"/>
    </xf>
    <xf numFmtId="49" fontId="1" fillId="0" borderId="8" xfId="37" applyFont="1" applyFill="1" applyBorder="1" applyAlignment="1" applyProtection="1">
      <alignment horizontal="center" vertical="center" wrapText="1"/>
    </xf>
    <xf numFmtId="0" fontId="27" fillId="0" borderId="10" xfId="51" applyFont="1" applyBorder="1" applyAlignment="1" applyProtection="1">
      <alignment horizontal="center" vertical="center" wrapText="1"/>
    </xf>
    <xf numFmtId="49" fontId="1" fillId="0" borderId="14" xfId="37" applyFont="1" applyBorder="1" applyAlignment="1">
      <alignment vertical="center" wrapText="1"/>
    </xf>
    <xf numFmtId="49" fontId="1" fillId="0" borderId="14" xfId="37" applyFont="1" applyBorder="1" applyAlignment="1">
      <alignment horizontal="center" vertical="center" wrapText="1"/>
    </xf>
    <xf numFmtId="49" fontId="1" fillId="0" borderId="12" xfId="37" applyFont="1" applyBorder="1" applyAlignment="1">
      <alignment vertical="center" wrapText="1"/>
    </xf>
    <xf numFmtId="0" fontId="35" fillId="0" borderId="0" xfId="51" applyFont="1" applyBorder="1" applyAlignment="1" applyProtection="1">
      <alignment vertical="center"/>
    </xf>
    <xf numFmtId="0" fontId="35" fillId="0" borderId="0" xfId="52" applyFont="1" applyBorder="1" applyProtection="1"/>
    <xf numFmtId="0" fontId="35" fillId="0" borderId="10" xfId="52" applyFont="1" applyBorder="1" applyProtection="1"/>
    <xf numFmtId="0" fontId="35" fillId="0" borderId="12" xfId="52" applyFont="1" applyFill="1" applyBorder="1" applyAlignment="1" applyProtection="1">
      <alignment horizontal="center" vertical="center" wrapText="1"/>
    </xf>
    <xf numFmtId="0" fontId="35" fillId="0" borderId="8" xfId="52" applyFont="1" applyFill="1" applyBorder="1" applyAlignment="1" applyProtection="1">
      <alignment horizontal="center" vertical="center" wrapText="1"/>
    </xf>
    <xf numFmtId="0" fontId="39" fillId="0" borderId="10" xfId="52" applyFont="1" applyBorder="1" applyAlignment="1" applyProtection="1">
      <alignment horizontal="center" vertical="center"/>
    </xf>
    <xf numFmtId="4" fontId="35" fillId="0" borderId="5" xfId="37" applyNumberFormat="1" applyFont="1" applyBorder="1" applyAlignment="1">
      <alignment horizontal="center" vertical="center" wrapText="1"/>
    </xf>
    <xf numFmtId="4" fontId="35" fillId="0" borderId="14" xfId="37" applyNumberFormat="1" applyFont="1" applyBorder="1" applyAlignment="1">
      <alignment horizontal="center" vertical="center" wrapText="1"/>
    </xf>
    <xf numFmtId="4" fontId="35" fillId="0" borderId="12" xfId="37" applyNumberFormat="1" applyFont="1" applyBorder="1" applyAlignment="1">
      <alignment horizontal="center" vertical="center" wrapText="1"/>
    </xf>
    <xf numFmtId="4" fontId="35" fillId="0" borderId="8" xfId="37" applyNumberFormat="1" applyFont="1" applyBorder="1" applyAlignment="1">
      <alignment horizontal="center" vertical="center" wrapText="1"/>
    </xf>
    <xf numFmtId="0" fontId="35" fillId="7" borderId="14" xfId="44" applyFont="1" applyFill="1" applyBorder="1" applyAlignment="1" applyProtection="1">
      <alignment horizontal="center" vertical="center"/>
    </xf>
    <xf numFmtId="0" fontId="49" fillId="0" borderId="0" xfId="38" applyFont="1"/>
    <xf numFmtId="0" fontId="50" fillId="0" borderId="0" xfId="38" applyFont="1" applyAlignment="1">
      <alignment vertical="center"/>
    </xf>
    <xf numFmtId="0" fontId="49" fillId="13" borderId="0" xfId="38" applyFont="1" applyFill="1" applyProtection="1"/>
    <xf numFmtId="0" fontId="49" fillId="0" borderId="0" xfId="38" applyFont="1" applyBorder="1"/>
    <xf numFmtId="0" fontId="51" fillId="7" borderId="0" xfId="44" applyFont="1" applyFill="1" applyBorder="1" applyAlignment="1" applyProtection="1">
      <alignment horizontal="center" vertical="center"/>
    </xf>
    <xf numFmtId="49" fontId="35" fillId="9" borderId="5" xfId="44" applyNumberFormat="1" applyFont="1" applyFill="1" applyBorder="1" applyAlignment="1" applyProtection="1">
      <alignment horizontal="left" vertical="center" wrapText="1"/>
      <protection locked="0"/>
    </xf>
    <xf numFmtId="0" fontId="35" fillId="0" borderId="10" xfId="51" applyFont="1" applyBorder="1" applyAlignment="1" applyProtection="1">
      <alignment horizontal="center" vertical="center" wrapText="1"/>
    </xf>
    <xf numFmtId="0" fontId="35" fillId="0" borderId="10" xfId="52" applyFont="1" applyBorder="1" applyAlignment="1" applyProtection="1">
      <alignment horizontal="center" vertical="center"/>
    </xf>
    <xf numFmtId="0" fontId="43" fillId="0" borderId="0" xfId="46" applyFont="1" applyAlignment="1" applyProtection="1">
      <alignment vertical="center" wrapText="1"/>
    </xf>
    <xf numFmtId="49" fontId="0" fillId="0" borderId="12" xfId="37" applyFont="1" applyBorder="1" applyAlignment="1">
      <alignment vertical="center" wrapText="1"/>
    </xf>
    <xf numFmtId="49" fontId="1" fillId="0" borderId="0" xfId="37" applyFont="1" applyProtection="1">
      <alignment vertical="top"/>
    </xf>
    <xf numFmtId="168" fontId="35" fillId="9" borderId="12" xfId="51" applyNumberFormat="1" applyFont="1" applyFill="1" applyBorder="1" applyAlignment="1" applyProtection="1">
      <alignment horizontal="right" vertical="center" wrapText="1"/>
      <protection locked="0"/>
    </xf>
    <xf numFmtId="168" fontId="35" fillId="8" borderId="12" xfId="37" applyNumberFormat="1" applyFont="1" applyFill="1" applyBorder="1" applyAlignment="1" applyProtection="1">
      <alignment horizontal="right" vertical="center" wrapText="1"/>
    </xf>
    <xf numFmtId="168" fontId="35" fillId="9" borderId="12" xfId="37" applyNumberFormat="1" applyFont="1" applyFill="1" applyBorder="1" applyAlignment="1" applyProtection="1">
      <alignment horizontal="right" vertical="center" wrapText="1"/>
      <protection locked="0"/>
    </xf>
    <xf numFmtId="168" fontId="35" fillId="9" borderId="14" xfId="37" applyNumberFormat="1" applyFont="1" applyFill="1" applyBorder="1" applyAlignment="1" applyProtection="1">
      <alignment horizontal="right" vertical="center" wrapText="1"/>
      <protection locked="0"/>
    </xf>
    <xf numFmtId="168" fontId="35" fillId="8" borderId="8" xfId="37" applyNumberFormat="1" applyFont="1" applyFill="1" applyBorder="1" applyAlignment="1" applyProtection="1">
      <alignment horizontal="right" vertical="center" wrapText="1"/>
    </xf>
    <xf numFmtId="168" fontId="35" fillId="9" borderId="8" xfId="37" applyNumberFormat="1" applyFont="1" applyFill="1" applyBorder="1" applyAlignment="1" applyProtection="1">
      <alignment horizontal="right" vertical="center" wrapText="1"/>
      <protection locked="0"/>
    </xf>
    <xf numFmtId="168" fontId="35" fillId="9" borderId="10" xfId="51" applyNumberFormat="1" applyFont="1" applyFill="1" applyBorder="1" applyAlignment="1" applyProtection="1">
      <alignment horizontal="right" vertical="center" wrapText="1"/>
      <protection locked="0"/>
    </xf>
    <xf numFmtId="168" fontId="35" fillId="9" borderId="8" xfId="51" applyNumberFormat="1" applyFont="1" applyFill="1" applyBorder="1" applyAlignment="1" applyProtection="1">
      <alignment horizontal="right" vertical="center" wrapText="1"/>
      <protection locked="0"/>
    </xf>
    <xf numFmtId="168" fontId="35" fillId="9" borderId="12" xfId="51" applyNumberFormat="1" applyFont="1" applyFill="1" applyBorder="1" applyAlignment="1" applyProtection="1">
      <alignment horizontal="right" vertical="center"/>
      <protection locked="0"/>
    </xf>
    <xf numFmtId="168" fontId="35" fillId="9" borderId="8" xfId="51" applyNumberFormat="1" applyFont="1" applyFill="1" applyBorder="1" applyAlignment="1" applyProtection="1">
      <alignment horizontal="right" vertical="center"/>
      <protection locked="0"/>
    </xf>
    <xf numFmtId="168" fontId="35" fillId="8" borderId="14" xfId="51" applyNumberFormat="1" applyFont="1" applyFill="1" applyBorder="1" applyAlignment="1" applyProtection="1">
      <alignment horizontal="right" vertical="center"/>
    </xf>
    <xf numFmtId="168" fontId="35" fillId="8" borderId="15" xfId="51" applyNumberFormat="1" applyFont="1" applyFill="1" applyBorder="1" applyAlignment="1" applyProtection="1">
      <alignment horizontal="right" vertical="center"/>
    </xf>
    <xf numFmtId="168" fontId="35" fillId="8" borderId="16" xfId="51" applyNumberFormat="1" applyFont="1" applyFill="1" applyBorder="1" applyAlignment="1" applyProtection="1">
      <alignment horizontal="right" vertical="center"/>
    </xf>
    <xf numFmtId="168" fontId="35" fillId="8" borderId="17" xfId="51" applyNumberFormat="1" applyFont="1" applyFill="1" applyBorder="1" applyAlignment="1" applyProtection="1">
      <alignment horizontal="right" vertical="center"/>
    </xf>
    <xf numFmtId="168" fontId="35" fillId="8" borderId="5" xfId="51" applyNumberFormat="1" applyFont="1" applyFill="1" applyBorder="1" applyAlignment="1" applyProtection="1">
      <alignment horizontal="right" vertical="center"/>
    </xf>
    <xf numFmtId="168" fontId="35" fillId="9" borderId="12" xfId="51" applyNumberFormat="1" applyFont="1" applyFill="1" applyBorder="1" applyAlignment="1" applyProtection="1">
      <alignment horizontal="right"/>
      <protection locked="0"/>
    </xf>
    <xf numFmtId="168" fontId="35" fillId="9" borderId="10" xfId="51" applyNumberFormat="1" applyFont="1" applyFill="1" applyBorder="1" applyAlignment="1" applyProtection="1">
      <alignment horizontal="right"/>
      <protection locked="0"/>
    </xf>
    <xf numFmtId="168" fontId="35" fillId="9" borderId="8" xfId="51" applyNumberFormat="1" applyFont="1" applyFill="1" applyBorder="1" applyAlignment="1" applyProtection="1">
      <alignment horizontal="right"/>
      <protection locked="0"/>
    </xf>
    <xf numFmtId="168" fontId="35" fillId="9" borderId="14" xfId="51" applyNumberFormat="1" applyFont="1" applyFill="1" applyBorder="1" applyAlignment="1" applyProtection="1">
      <alignment horizontal="right"/>
      <protection locked="0"/>
    </xf>
    <xf numFmtId="168" fontId="35" fillId="9" borderId="17" xfId="51" applyNumberFormat="1" applyFont="1" applyFill="1" applyBorder="1" applyAlignment="1" applyProtection="1">
      <alignment horizontal="right"/>
      <protection locked="0"/>
    </xf>
    <xf numFmtId="168" fontId="35" fillId="9" borderId="5" xfId="51" applyNumberFormat="1" applyFont="1" applyFill="1" applyBorder="1" applyAlignment="1" applyProtection="1">
      <alignment horizontal="right"/>
      <protection locked="0"/>
    </xf>
    <xf numFmtId="49" fontId="35" fillId="0" borderId="15" xfId="37" applyFont="1" applyFill="1" applyBorder="1" applyAlignment="1" applyProtection="1">
      <alignment horizontal="center" vertical="center" wrapText="1"/>
    </xf>
    <xf numFmtId="168" fontId="35" fillId="9" borderId="18" xfId="51" applyNumberFormat="1" applyFont="1" applyFill="1" applyBorder="1" applyAlignment="1" applyProtection="1">
      <alignment horizontal="right" vertical="center" wrapText="1"/>
      <protection locked="0"/>
    </xf>
    <xf numFmtId="168" fontId="35" fillId="9" borderId="18" xfId="51" applyNumberFormat="1" applyFont="1" applyFill="1" applyBorder="1" applyAlignment="1" applyProtection="1">
      <alignment horizontal="right" vertical="center"/>
      <protection locked="0"/>
    </xf>
    <xf numFmtId="168" fontId="35" fillId="9" borderId="19" xfId="51" applyNumberFormat="1" applyFont="1" applyFill="1" applyBorder="1" applyAlignment="1" applyProtection="1">
      <alignment horizontal="right" vertical="center" wrapText="1"/>
      <protection locked="0"/>
    </xf>
    <xf numFmtId="168" fontId="35" fillId="9" borderId="18" xfId="51" applyNumberFormat="1" applyFont="1" applyFill="1" applyBorder="1" applyAlignment="1" applyProtection="1">
      <alignment horizontal="right"/>
      <protection locked="0"/>
    </xf>
    <xf numFmtId="168" fontId="35" fillId="9" borderId="15" xfId="51" applyNumberFormat="1" applyFont="1" applyFill="1" applyBorder="1" applyAlignment="1" applyProtection="1">
      <alignment horizontal="right"/>
      <protection locked="0"/>
    </xf>
    <xf numFmtId="49" fontId="35" fillId="0" borderId="10" xfId="37" applyFont="1" applyBorder="1" applyAlignment="1">
      <alignment horizontal="center" vertical="center" wrapText="1"/>
    </xf>
    <xf numFmtId="49" fontId="35" fillId="0" borderId="16" xfId="37" applyFont="1" applyBorder="1" applyAlignment="1">
      <alignment horizontal="center" vertical="center" wrapText="1"/>
    </xf>
    <xf numFmtId="49" fontId="35" fillId="0" borderId="15" xfId="37" applyFont="1" applyBorder="1" applyAlignment="1">
      <alignment horizontal="center" vertical="center" wrapText="1"/>
    </xf>
    <xf numFmtId="49" fontId="1" fillId="0" borderId="14" xfId="37" applyFont="1" applyFill="1" applyBorder="1" applyAlignment="1" applyProtection="1">
      <alignment horizontal="center" vertical="center" wrapText="1"/>
    </xf>
    <xf numFmtId="49" fontId="1" fillId="0" borderId="15" xfId="37" applyFont="1" applyFill="1" applyBorder="1" applyAlignment="1" applyProtection="1">
      <alignment horizontal="center" vertical="center" wrapText="1"/>
    </xf>
    <xf numFmtId="49" fontId="0" fillId="0" borderId="0" xfId="37" applyFont="1" applyProtection="1">
      <alignment vertical="top"/>
    </xf>
    <xf numFmtId="0" fontId="20" fillId="0" borderId="0" xfId="51" applyFont="1" applyProtection="1"/>
    <xf numFmtId="0" fontId="23" fillId="0" borderId="0" xfId="51" applyFont="1" applyProtection="1"/>
    <xf numFmtId="0" fontId="23" fillId="0" borderId="0" xfId="51" applyFont="1" applyBorder="1" applyAlignment="1" applyProtection="1">
      <alignment horizontal="center" vertical="center"/>
    </xf>
    <xf numFmtId="0" fontId="23" fillId="0" borderId="0" xfId="51" applyFont="1" applyBorder="1" applyProtection="1"/>
    <xf numFmtId="0" fontId="23" fillId="0" borderId="0" xfId="51" applyFont="1" applyAlignment="1" applyProtection="1">
      <alignment horizontal="center" vertical="center"/>
    </xf>
    <xf numFmtId="0" fontId="23" fillId="0" borderId="20" xfId="51" applyFont="1" applyBorder="1" applyProtection="1"/>
    <xf numFmtId="0" fontId="23" fillId="0" borderId="0" xfId="51" applyFont="1" applyAlignment="1" applyProtection="1">
      <alignment horizontal="left" vertical="center"/>
    </xf>
    <xf numFmtId="0" fontId="23" fillId="0" borderId="0" xfId="51" applyFont="1" applyAlignment="1" applyProtection="1">
      <alignment vertical="center"/>
    </xf>
    <xf numFmtId="49" fontId="0" fillId="12" borderId="12" xfId="47" applyNumberFormat="1" applyFont="1" applyFill="1" applyBorder="1" applyAlignment="1" applyProtection="1">
      <alignment horizontal="center" vertical="center" wrapText="1"/>
      <protection locked="0"/>
    </xf>
    <xf numFmtId="0" fontId="35" fillId="7" borderId="0" xfId="47" applyFont="1" applyFill="1" applyBorder="1" applyAlignment="1" applyProtection="1">
      <alignment horizontal="right" vertical="center" wrapText="1" indent="1"/>
    </xf>
    <xf numFmtId="168" fontId="35" fillId="8" borderId="12" xfId="51" applyNumberFormat="1" applyFont="1" applyFill="1" applyBorder="1" applyAlignment="1" applyProtection="1">
      <alignment horizontal="right" vertical="center" wrapText="1"/>
    </xf>
    <xf numFmtId="168" fontId="35" fillId="8" borderId="10" xfId="51" applyNumberFormat="1" applyFont="1" applyFill="1" applyBorder="1" applyAlignment="1" applyProtection="1">
      <alignment horizontal="right" vertical="center" wrapText="1"/>
    </xf>
    <xf numFmtId="168" fontId="35" fillId="8" borderId="18" xfId="51" applyNumberFormat="1" applyFont="1" applyFill="1" applyBorder="1" applyAlignment="1" applyProtection="1">
      <alignment horizontal="right" vertical="center" wrapText="1"/>
    </xf>
    <xf numFmtId="168" fontId="35" fillId="8" borderId="5" xfId="51" applyNumberFormat="1" applyFont="1" applyFill="1" applyBorder="1" applyAlignment="1" applyProtection="1">
      <alignment horizontal="right" vertical="center" wrapText="1"/>
    </xf>
    <xf numFmtId="168" fontId="35" fillId="8" borderId="8" xfId="51" applyNumberFormat="1" applyFont="1" applyFill="1" applyBorder="1" applyAlignment="1" applyProtection="1">
      <alignment horizontal="right" vertical="center" wrapText="1"/>
    </xf>
    <xf numFmtId="168" fontId="35" fillId="9" borderId="5" xfId="51" applyNumberFormat="1" applyFont="1" applyFill="1" applyBorder="1" applyAlignment="1" applyProtection="1">
      <alignment horizontal="right" vertical="center"/>
      <protection locked="0"/>
    </xf>
    <xf numFmtId="168" fontId="35" fillId="9" borderId="5" xfId="51" applyNumberFormat="1" applyFont="1" applyFill="1" applyBorder="1" applyAlignment="1" applyProtection="1">
      <alignment horizontal="right" vertical="center" wrapText="1"/>
      <protection locked="0"/>
    </xf>
    <xf numFmtId="168" fontId="48" fillId="0" borderId="12" xfId="51" applyNumberFormat="1" applyFont="1" applyFill="1" applyBorder="1" applyAlignment="1" applyProtection="1">
      <alignment horizontal="center"/>
    </xf>
    <xf numFmtId="168" fontId="35" fillId="0" borderId="12" xfId="51" applyNumberFormat="1" applyFont="1" applyFill="1" applyBorder="1" applyAlignment="1" applyProtection="1">
      <alignment horizontal="right"/>
    </xf>
    <xf numFmtId="168" fontId="35" fillId="0" borderId="18" xfId="51" applyNumberFormat="1" applyFont="1" applyFill="1" applyBorder="1" applyAlignment="1" applyProtection="1">
      <alignment horizontal="right"/>
    </xf>
    <xf numFmtId="168" fontId="35" fillId="0" borderId="19" xfId="51" applyNumberFormat="1" applyFont="1" applyFill="1" applyBorder="1" applyAlignment="1" applyProtection="1">
      <alignment horizontal="right"/>
    </xf>
    <xf numFmtId="168" fontId="35" fillId="0" borderId="10" xfId="51" applyNumberFormat="1" applyFont="1" applyFill="1" applyBorder="1" applyAlignment="1" applyProtection="1">
      <alignment horizontal="right"/>
    </xf>
    <xf numFmtId="168" fontId="35" fillId="0" borderId="8" xfId="51" applyNumberFormat="1" applyFont="1" applyFill="1" applyBorder="1" applyAlignment="1" applyProtection="1">
      <alignment horizontal="right"/>
    </xf>
    <xf numFmtId="168" fontId="35" fillId="9" borderId="21" xfId="37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40">
      <alignment horizontal="left" vertical="center"/>
    </xf>
    <xf numFmtId="49" fontId="1" fillId="0" borderId="0" xfId="43" applyNumberFormat="1" applyFont="1" applyProtection="1">
      <alignment vertical="top"/>
    </xf>
    <xf numFmtId="0" fontId="0" fillId="14" borderId="12" xfId="48" applyNumberFormat="1" applyFont="1" applyFill="1" applyBorder="1" applyAlignment="1" applyProtection="1">
      <alignment horizontal="center" vertical="center" wrapText="1"/>
    </xf>
    <xf numFmtId="0" fontId="59" fillId="0" borderId="0" xfId="46" applyFont="1" applyAlignment="1" applyProtection="1">
      <alignment vertical="center" wrapText="1"/>
    </xf>
    <xf numFmtId="0" fontId="54" fillId="0" borderId="10" xfId="47" applyNumberFormat="1" applyFont="1" applyFill="1" applyBorder="1" applyAlignment="1" applyProtection="1">
      <alignment horizontal="center" vertical="top" wrapText="1"/>
    </xf>
    <xf numFmtId="0" fontId="35" fillId="12" borderId="12" xfId="47" applyFont="1" applyFill="1" applyBorder="1" applyAlignment="1" applyProtection="1">
      <alignment horizontal="center" vertical="center"/>
      <protection locked="0"/>
    </xf>
    <xf numFmtId="0" fontId="1" fillId="7" borderId="22" xfId="47" applyFont="1" applyFill="1" applyBorder="1" applyAlignment="1" applyProtection="1">
      <alignment horizontal="right" vertical="center" wrapText="1" indent="1"/>
    </xf>
    <xf numFmtId="0" fontId="23" fillId="0" borderId="0" xfId="46" applyFont="1" applyBorder="1" applyAlignment="1" applyProtection="1">
      <alignment vertical="center" wrapText="1"/>
    </xf>
    <xf numFmtId="0" fontId="23" fillId="0" borderId="4" xfId="46" applyFont="1" applyBorder="1" applyAlignment="1" applyProtection="1">
      <alignment vertical="center" wrapText="1"/>
    </xf>
    <xf numFmtId="0" fontId="23" fillId="0" borderId="22" xfId="46" applyFont="1" applyBorder="1" applyAlignment="1" applyProtection="1">
      <alignment vertical="center" wrapText="1"/>
    </xf>
    <xf numFmtId="49" fontId="55" fillId="0" borderId="4" xfId="0" applyNumberFormat="1" applyFont="1" applyFill="1" applyBorder="1" applyAlignment="1" applyProtection="1">
      <alignment horizontal="left"/>
    </xf>
    <xf numFmtId="49" fontId="55" fillId="0" borderId="22" xfId="0" applyNumberFormat="1" applyFont="1" applyFill="1" applyBorder="1" applyAlignment="1" applyProtection="1">
      <alignment horizontal="left" vertical="center"/>
    </xf>
    <xf numFmtId="0" fontId="0" fillId="7" borderId="10" xfId="47" applyFont="1" applyFill="1" applyBorder="1" applyAlignment="1" applyProtection="1">
      <alignment horizontal="center" vertical="center" wrapText="1"/>
    </xf>
    <xf numFmtId="49" fontId="23" fillId="7" borderId="4" xfId="54" applyNumberFormat="1" applyFont="1" applyFill="1" applyBorder="1" applyAlignment="1" applyProtection="1">
      <alignment horizontal="center" vertical="center" wrapText="1"/>
    </xf>
    <xf numFmtId="14" fontId="23" fillId="7" borderId="4" xfId="54" applyNumberFormat="1" applyFont="1" applyFill="1" applyBorder="1" applyAlignment="1" applyProtection="1">
      <alignment horizontal="center" vertical="center" wrapText="1"/>
    </xf>
    <xf numFmtId="49" fontId="0" fillId="8" borderId="5" xfId="47" applyNumberFormat="1" applyFont="1" applyFill="1" applyBorder="1" applyAlignment="1" applyProtection="1">
      <alignment horizontal="center" vertical="center" wrapText="1"/>
    </xf>
    <xf numFmtId="49" fontId="1" fillId="7" borderId="5" xfId="47" applyNumberFormat="1" applyFont="1" applyFill="1" applyBorder="1" applyAlignment="1" applyProtection="1">
      <alignment horizontal="center" vertical="center" wrapText="1"/>
    </xf>
    <xf numFmtId="0" fontId="36" fillId="0" borderId="0" xfId="55" applyNumberFormat="1" applyFont="1" applyFill="1" applyBorder="1" applyAlignment="1" applyProtection="1">
      <alignment horizontal="left" vertical="center"/>
    </xf>
    <xf numFmtId="49" fontId="1" fillId="0" borderId="0" xfId="45">
      <alignment vertical="top"/>
    </xf>
    <xf numFmtId="22" fontId="35" fillId="0" borderId="0" xfId="0" applyNumberFormat="1" applyFont="1" applyAlignment="1" applyProtection="1">
      <alignment horizontal="right" vertical="center" wrapText="1" indent="1"/>
    </xf>
    <xf numFmtId="0" fontId="35" fillId="7" borderId="12" xfId="47" applyFont="1" applyFill="1" applyBorder="1" applyAlignment="1" applyProtection="1">
      <alignment horizontal="center" vertical="center"/>
    </xf>
    <xf numFmtId="0" fontId="35" fillId="7" borderId="12" xfId="47" applyFont="1" applyFill="1" applyBorder="1" applyAlignment="1" applyProtection="1">
      <alignment horizontal="center" vertical="center" wrapText="1"/>
    </xf>
    <xf numFmtId="49" fontId="56" fillId="0" borderId="0" xfId="34" applyNumberFormat="1" applyBorder="1" applyProtection="1">
      <alignment vertical="top"/>
    </xf>
    <xf numFmtId="0" fontId="56" fillId="0" borderId="0" xfId="34" applyAlignment="1" applyProtection="1">
      <alignment horizontal="left" vertical="center"/>
    </xf>
    <xf numFmtId="0" fontId="43" fillId="0" borderId="0" xfId="23" applyFont="1" applyFill="1" applyBorder="1" applyAlignment="1" applyProtection="1">
      <alignment horizontal="left" vertical="top" wrapText="1"/>
    </xf>
    <xf numFmtId="49" fontId="43" fillId="0" borderId="0" xfId="16" applyNumberFormat="1" applyFont="1" applyBorder="1" applyAlignment="1" applyProtection="1">
      <alignment horizontal="left" vertical="center" wrapText="1" indent="1"/>
    </xf>
    <xf numFmtId="0" fontId="35" fillId="0" borderId="0" xfId="55" applyNumberFormat="1" applyFont="1" applyFill="1" applyBorder="1" applyAlignment="1" applyProtection="1">
      <alignment horizontal="left" vertical="top" wrapText="1"/>
    </xf>
    <xf numFmtId="0" fontId="56" fillId="7" borderId="0" xfId="34" applyNumberFormat="1" applyFill="1" applyBorder="1" applyAlignment="1" applyProtection="1">
      <alignment horizontal="left" vertical="center" wrapText="1"/>
    </xf>
    <xf numFmtId="0" fontId="41" fillId="0" borderId="0" xfId="42" applyNumberFormat="1" applyFont="1" applyFill="1" applyAlignment="1" applyProtection="1">
      <alignment horizontal="left" vertical="center" wrapText="1"/>
    </xf>
    <xf numFmtId="0" fontId="43" fillId="0" borderId="0" xfId="42" applyNumberFormat="1" applyFont="1" applyFill="1" applyAlignment="1" applyProtection="1">
      <alignment horizontal="left" vertical="center"/>
    </xf>
    <xf numFmtId="49" fontId="43" fillId="15" borderId="12" xfId="29" applyFont="1" applyFill="1" applyBorder="1" applyAlignment="1">
      <alignment horizontal="center" vertical="center" wrapText="1"/>
    </xf>
    <xf numFmtId="49" fontId="43" fillId="15" borderId="10" xfId="29" applyFont="1" applyFill="1" applyBorder="1" applyAlignment="1">
      <alignment horizontal="center" vertical="center" wrapText="1"/>
    </xf>
    <xf numFmtId="0" fontId="43" fillId="7" borderId="0" xfId="42" applyNumberFormat="1" applyFont="1" applyFill="1" applyBorder="1" applyAlignment="1" applyProtection="1">
      <alignment horizontal="justify" vertical="top" wrapText="1"/>
    </xf>
    <xf numFmtId="49" fontId="43" fillId="7" borderId="11" xfId="42" applyFont="1" applyFill="1" applyBorder="1" applyAlignment="1">
      <alignment vertical="center" wrapText="1"/>
    </xf>
    <xf numFmtId="49" fontId="43" fillId="7" borderId="0" xfId="42" applyFont="1" applyFill="1" applyBorder="1" applyAlignment="1">
      <alignment vertical="center" wrapText="1"/>
    </xf>
    <xf numFmtId="49" fontId="43" fillId="7" borderId="11" xfId="42" applyFont="1" applyFill="1" applyBorder="1" applyAlignment="1">
      <alignment horizontal="left" vertical="center" wrapText="1"/>
    </xf>
    <xf numFmtId="49" fontId="43" fillId="7" borderId="0" xfId="42" applyFont="1" applyFill="1" applyBorder="1" applyAlignment="1">
      <alignment horizontal="left" vertical="center" wrapText="1"/>
    </xf>
    <xf numFmtId="0" fontId="43" fillId="7" borderId="0" xfId="42" applyNumberFormat="1" applyFont="1" applyFill="1" applyBorder="1" applyAlignment="1">
      <alignment horizontal="justify" vertical="top" wrapText="1"/>
    </xf>
    <xf numFmtId="49" fontId="38" fillId="0" borderId="0" xfId="33" applyNumberFormat="1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right" vertical="top" indent="1"/>
    </xf>
    <xf numFmtId="0" fontId="0" fillId="0" borderId="0" xfId="0" applyFill="1" applyBorder="1" applyAlignment="1" applyProtection="1">
      <alignment horizontal="right" vertical="center" indent="1"/>
    </xf>
    <xf numFmtId="0" fontId="43" fillId="7" borderId="0" xfId="42" applyNumberFormat="1" applyFont="1" applyFill="1" applyBorder="1" applyAlignment="1">
      <alignment horizontal="justify" vertical="center" wrapText="1"/>
    </xf>
    <xf numFmtId="49" fontId="43" fillId="7" borderId="0" xfId="42" applyFont="1" applyFill="1" applyBorder="1" applyAlignment="1">
      <alignment horizontal="left" wrapText="1"/>
    </xf>
    <xf numFmtId="49" fontId="43" fillId="7" borderId="0" xfId="42" applyFont="1" applyFill="1" applyBorder="1" applyAlignment="1">
      <alignment horizontal="justify" vertical="justify" wrapText="1"/>
    </xf>
    <xf numFmtId="0" fontId="23" fillId="0" borderId="0" xfId="0" applyFont="1" applyFill="1" applyBorder="1" applyAlignment="1" applyProtection="1">
      <alignment horizontal="right" vertical="center" wrapText="1" indent="1"/>
    </xf>
    <xf numFmtId="49" fontId="7" fillId="0" borderId="0" xfId="31" applyNumberFormat="1" applyFill="1" applyBorder="1" applyAlignment="1" applyProtection="1">
      <alignment horizontal="left" vertical="center" wrapText="1" indent="1"/>
    </xf>
    <xf numFmtId="0" fontId="23" fillId="0" borderId="0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 applyProtection="1">
      <alignment horizontal="left" vertical="center" wrapText="1"/>
    </xf>
    <xf numFmtId="0" fontId="0" fillId="0" borderId="0" xfId="0">
      <alignment horizontal="left" vertical="center"/>
    </xf>
    <xf numFmtId="0" fontId="35" fillId="0" borderId="10" xfId="51" applyFont="1" applyBorder="1" applyAlignment="1" applyProtection="1">
      <alignment horizontal="left" vertical="center"/>
    </xf>
    <xf numFmtId="49" fontId="35" fillId="0" borderId="12" xfId="37" applyFont="1" applyFill="1" applyBorder="1" applyAlignment="1" applyProtection="1">
      <alignment horizontal="center" vertical="center" wrapText="1"/>
    </xf>
    <xf numFmtId="49" fontId="35" fillId="0" borderId="18" xfId="37" applyFont="1" applyFill="1" applyBorder="1" applyAlignment="1" applyProtection="1">
      <alignment horizontal="center" vertical="center" wrapText="1"/>
    </xf>
    <xf numFmtId="49" fontId="35" fillId="0" borderId="19" xfId="37" applyFont="1" applyFill="1" applyBorder="1" applyAlignment="1" applyProtection="1">
      <alignment horizontal="center" vertical="center" wrapText="1"/>
    </xf>
    <xf numFmtId="49" fontId="35" fillId="0" borderId="16" xfId="37" applyFont="1" applyFill="1" applyBorder="1" applyAlignment="1" applyProtection="1">
      <alignment horizontal="center" vertical="center" wrapText="1"/>
    </xf>
    <xf numFmtId="49" fontId="35" fillId="0" borderId="10" xfId="37" applyFont="1" applyFill="1" applyBorder="1" applyAlignment="1" applyProtection="1">
      <alignment horizontal="center" vertical="center" wrapText="1"/>
    </xf>
    <xf numFmtId="49" fontId="35" fillId="0" borderId="8" xfId="37" applyFont="1" applyFill="1" applyBorder="1" applyAlignment="1" applyProtection="1">
      <alignment horizontal="center" vertical="center" wrapText="1"/>
    </xf>
    <xf numFmtId="49" fontId="35" fillId="0" borderId="14" xfId="37" applyFont="1" applyFill="1" applyBorder="1" applyAlignment="1" applyProtection="1">
      <alignment horizontal="center" vertical="center" wrapText="1"/>
    </xf>
    <xf numFmtId="49" fontId="35" fillId="0" borderId="17" xfId="37" applyFont="1" applyFill="1" applyBorder="1" applyAlignment="1" applyProtection="1">
      <alignment horizontal="center" vertical="center" wrapText="1"/>
    </xf>
    <xf numFmtId="0" fontId="23" fillId="0" borderId="0" xfId="51" applyFont="1" applyAlignment="1" applyProtection="1">
      <alignment horizontal="center" vertical="center"/>
    </xf>
    <xf numFmtId="0" fontId="23" fillId="0" borderId="20" xfId="51" applyNumberFormat="1" applyFont="1" applyBorder="1" applyAlignment="1" applyProtection="1">
      <alignment horizontal="center" vertical="center"/>
    </xf>
    <xf numFmtId="0" fontId="23" fillId="0" borderId="23" xfId="51" applyFont="1" applyBorder="1" applyAlignment="1" applyProtection="1">
      <alignment horizontal="center" vertical="center"/>
    </xf>
    <xf numFmtId="0" fontId="23" fillId="0" borderId="20" xfId="51" applyFont="1" applyBorder="1" applyAlignment="1" applyProtection="1">
      <alignment horizontal="center" vertical="center" wrapText="1"/>
    </xf>
    <xf numFmtId="0" fontId="23" fillId="0" borderId="20" xfId="51" applyFont="1" applyBorder="1" applyAlignment="1" applyProtection="1">
      <alignment horizontal="center" vertical="center"/>
    </xf>
    <xf numFmtId="0" fontId="23" fillId="0" borderId="0" xfId="51" applyFont="1" applyBorder="1" applyAlignment="1" applyProtection="1">
      <alignment horizontal="center" vertical="center"/>
    </xf>
    <xf numFmtId="0" fontId="23" fillId="0" borderId="0" xfId="51" applyFont="1" applyBorder="1" applyAlignment="1" applyProtection="1">
      <alignment horizontal="center" vertical="center" wrapText="1"/>
    </xf>
    <xf numFmtId="49" fontId="35" fillId="0" borderId="19" xfId="37" applyFont="1" applyBorder="1" applyAlignment="1">
      <alignment horizontal="center" vertical="center" wrapText="1"/>
    </xf>
    <xf numFmtId="49" fontId="35" fillId="0" borderId="12" xfId="37" applyFont="1" applyBorder="1" applyAlignment="1">
      <alignment horizontal="center" vertical="center" wrapText="1"/>
    </xf>
    <xf numFmtId="49" fontId="35" fillId="0" borderId="18" xfId="37" applyFont="1" applyBorder="1" applyAlignment="1">
      <alignment horizontal="center" vertical="center" wrapText="1"/>
    </xf>
    <xf numFmtId="49" fontId="35" fillId="0" borderId="10" xfId="37" applyFont="1" applyBorder="1" applyAlignment="1">
      <alignment horizontal="center" vertical="center" wrapText="1"/>
    </xf>
    <xf numFmtId="49" fontId="35" fillId="0" borderId="8" xfId="37" applyFont="1" applyBorder="1" applyAlignment="1">
      <alignment horizontal="center" vertical="center" wrapText="1"/>
    </xf>
    <xf numFmtId="49" fontId="35" fillId="0" borderId="14" xfId="37" applyFont="1" applyBorder="1" applyAlignment="1">
      <alignment horizontal="center" vertical="center" wrapText="1"/>
    </xf>
    <xf numFmtId="49" fontId="35" fillId="0" borderId="15" xfId="37" applyFont="1" applyBorder="1" applyAlignment="1">
      <alignment horizontal="center" vertical="center" wrapText="1"/>
    </xf>
    <xf numFmtId="0" fontId="35" fillId="0" borderId="0" xfId="51" applyFont="1" applyBorder="1" applyAlignment="1" applyProtection="1">
      <alignment horizontal="left" vertical="center"/>
    </xf>
    <xf numFmtId="0" fontId="1" fillId="0" borderId="10" xfId="51" applyFont="1" applyBorder="1" applyAlignment="1" applyProtection="1">
      <alignment horizontal="left" vertical="center"/>
    </xf>
    <xf numFmtId="49" fontId="1" fillId="0" borderId="12" xfId="37" applyFont="1" applyFill="1" applyBorder="1" applyAlignment="1" applyProtection="1">
      <alignment horizontal="center" vertical="center" wrapText="1"/>
    </xf>
    <xf numFmtId="49" fontId="1" fillId="0" borderId="12" xfId="37" applyFont="1" applyBorder="1" applyAlignment="1">
      <alignment horizontal="center" vertical="center"/>
    </xf>
    <xf numFmtId="49" fontId="1" fillId="0" borderId="18" xfId="37" applyFont="1" applyBorder="1" applyAlignment="1">
      <alignment horizontal="center" vertical="center"/>
    </xf>
    <xf numFmtId="49" fontId="1" fillId="0" borderId="14" xfId="37" applyFont="1" applyFill="1" applyBorder="1" applyAlignment="1" applyProtection="1">
      <alignment horizontal="center" vertical="center" wrapText="1"/>
    </xf>
    <xf numFmtId="49" fontId="1" fillId="0" borderId="18" xfId="37" applyFont="1" applyFill="1" applyBorder="1" applyAlignment="1" applyProtection="1">
      <alignment horizontal="center" vertical="center" wrapText="1"/>
    </xf>
    <xf numFmtId="49" fontId="1" fillId="0" borderId="10" xfId="37" applyFont="1" applyFill="1" applyBorder="1" applyAlignment="1" applyProtection="1">
      <alignment horizontal="center" vertical="center" wrapText="1"/>
    </xf>
    <xf numFmtId="49" fontId="1" fillId="0" borderId="17" xfId="37" applyFont="1" applyFill="1" applyBorder="1" applyAlignment="1" applyProtection="1">
      <alignment horizontal="center" vertical="center" wrapText="1"/>
    </xf>
    <xf numFmtId="49" fontId="1" fillId="0" borderId="10" xfId="37" applyFont="1" applyBorder="1" applyAlignment="1">
      <alignment horizontal="center" vertical="center"/>
    </xf>
    <xf numFmtId="49" fontId="1" fillId="0" borderId="19" xfId="37" applyFont="1" applyFill="1" applyBorder="1" applyAlignment="1" applyProtection="1">
      <alignment horizontal="center" vertical="center" wrapText="1"/>
    </xf>
    <xf numFmtId="49" fontId="0" fillId="0" borderId="10" xfId="37" applyFont="1" applyBorder="1" applyAlignment="1">
      <alignment horizontal="center" vertical="center" wrapText="1"/>
    </xf>
    <xf numFmtId="49" fontId="1" fillId="0" borderId="12" xfId="37" applyFont="1" applyBorder="1" applyAlignment="1">
      <alignment horizontal="center" vertical="center" wrapText="1"/>
    </xf>
    <xf numFmtId="49" fontId="1" fillId="0" borderId="8" xfId="37" applyFont="1" applyBorder="1" applyAlignment="1">
      <alignment horizontal="center" vertical="center" wrapText="1"/>
    </xf>
    <xf numFmtId="49" fontId="1" fillId="0" borderId="10" xfId="37" applyFont="1" applyBorder="1" applyAlignment="1">
      <alignment horizontal="center" vertical="center" wrapText="1"/>
    </xf>
    <xf numFmtId="49" fontId="1" fillId="0" borderId="19" xfId="37" applyFont="1" applyBorder="1" applyAlignment="1">
      <alignment horizontal="center" vertical="center" wrapText="1"/>
    </xf>
    <xf numFmtId="49" fontId="1" fillId="0" borderId="18" xfId="37" applyFont="1" applyBorder="1" applyAlignment="1">
      <alignment horizontal="center" vertical="center" wrapText="1"/>
    </xf>
    <xf numFmtId="0" fontId="1" fillId="0" borderId="10" xfId="51" applyFont="1" applyBorder="1" applyAlignment="1" applyProtection="1">
      <alignment horizontal="center" vertical="center"/>
    </xf>
    <xf numFmtId="0" fontId="1" fillId="0" borderId="12" xfId="51" applyFont="1" applyBorder="1" applyAlignment="1" applyProtection="1">
      <alignment horizontal="center" vertical="center"/>
    </xf>
    <xf numFmtId="0" fontId="1" fillId="0" borderId="18" xfId="51" applyFont="1" applyBorder="1" applyAlignment="1" applyProtection="1">
      <alignment horizontal="center" vertical="center"/>
    </xf>
    <xf numFmtId="49" fontId="1" fillId="0" borderId="16" xfId="37" applyFont="1" applyFill="1" applyBorder="1" applyAlignment="1" applyProtection="1">
      <alignment horizontal="center" vertical="center" wrapText="1"/>
    </xf>
    <xf numFmtId="49" fontId="1" fillId="0" borderId="8" xfId="37" applyFont="1" applyFill="1" applyBorder="1" applyAlignment="1" applyProtection="1">
      <alignment horizontal="center" vertical="center" wrapText="1"/>
    </xf>
    <xf numFmtId="49" fontId="35" fillId="0" borderId="10" xfId="37" applyFont="1" applyBorder="1" applyAlignment="1">
      <alignment horizontal="center" vertical="center"/>
    </xf>
    <xf numFmtId="49" fontId="35" fillId="0" borderId="12" xfId="37" applyFont="1" applyBorder="1" applyAlignment="1">
      <alignment horizontal="center" vertical="center"/>
    </xf>
    <xf numFmtId="49" fontId="35" fillId="0" borderId="18" xfId="37" applyFont="1" applyBorder="1" applyAlignment="1">
      <alignment horizontal="center" vertical="center"/>
    </xf>
    <xf numFmtId="0" fontId="35" fillId="0" borderId="10" xfId="51" applyFont="1" applyBorder="1" applyAlignment="1" applyProtection="1">
      <alignment horizontal="center" vertical="center"/>
    </xf>
    <xf numFmtId="0" fontId="35" fillId="0" borderId="12" xfId="51" applyFont="1" applyBorder="1" applyAlignment="1" applyProtection="1">
      <alignment horizontal="center" vertical="center"/>
    </xf>
    <xf numFmtId="0" fontId="35" fillId="0" borderId="18" xfId="51" applyFont="1" applyBorder="1" applyAlignment="1" applyProtection="1">
      <alignment horizontal="center" vertical="center"/>
    </xf>
    <xf numFmtId="49" fontId="35" fillId="0" borderId="19" xfId="37" applyFont="1" applyBorder="1" applyAlignment="1">
      <alignment horizontal="center" vertical="center"/>
    </xf>
    <xf numFmtId="0" fontId="41" fillId="0" borderId="10" xfId="35" applyFont="1" applyFill="1" applyBorder="1" applyAlignment="1" applyProtection="1">
      <alignment horizontal="left" vertical="center" wrapText="1"/>
    </xf>
    <xf numFmtId="0" fontId="43" fillId="0" borderId="7" xfId="35" applyFont="1" applyFill="1" applyBorder="1" applyAlignment="1" applyProtection="1">
      <alignment horizontal="left" vertical="center" wrapText="1"/>
    </xf>
  </cellXfs>
  <cellStyles count="97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2" xfId="78" builtinId="34" hidden="1"/>
    <cellStyle name="20% - Акцент3" xfId="82" builtinId="38" hidden="1"/>
    <cellStyle name="20% - Акцент4" xfId="86" builtinId="42" hidden="1"/>
    <cellStyle name="20% - Акцент5" xfId="90" builtinId="46" hidden="1"/>
    <cellStyle name="20% - Акцент6" xfId="94" builtinId="50" hidden="1"/>
    <cellStyle name="40% - Акцент1" xfId="75" builtinId="31" hidden="1"/>
    <cellStyle name="40% - Акцент2" xfId="79" builtinId="35" hidden="1"/>
    <cellStyle name="40% - Акцент3" xfId="83" builtinId="39" hidden="1"/>
    <cellStyle name="40% - Акцент4" xfId="87" builtinId="43" hidden="1"/>
    <cellStyle name="40% - Акцент5" xfId="91" builtinId="47" hidden="1"/>
    <cellStyle name="40% - Акцент6" xfId="95" builtinId="51" hidden="1"/>
    <cellStyle name="60% - Акцент1" xfId="76" builtinId="32" hidden="1"/>
    <cellStyle name="60% - Акцент2" xfId="80" builtinId="36" hidden="1"/>
    <cellStyle name="60% - Акцент3" xfId="84" builtinId="40" hidden="1"/>
    <cellStyle name="60% - Акцент4" xfId="88" builtinId="44" hidden="1"/>
    <cellStyle name="60% - Акцент5" xfId="92" builtinId="48" hidden="1"/>
    <cellStyle name="60% - Акцент6" xfId="96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30" builtinId="20" customBuiltin="1"/>
    <cellStyle name="Вывод" xfId="65" builtinId="21" hidden="1"/>
    <cellStyle name="Вычисление" xfId="66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Заголовок" xfId="35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6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PRIL1.ELECTR" xfId="46"/>
    <cellStyle name="Обычный_SIMPLE_1_massive2" xfId="47"/>
    <cellStyle name="Обычный_ЖКУ_проект3" xfId="48"/>
    <cellStyle name="Обычный_Мониторинг инвестиций" xfId="49"/>
    <cellStyle name="Обычный_Полезный отпуск электроэнергии и мощности, реализуемой по нерегулируемым ценам" xfId="50"/>
    <cellStyle name="Обычный_Полезный отпуск электроэнергии и мощности, реализуемой по регулируемым ценам" xfId="51"/>
    <cellStyle name="Обычный_Продажа" xfId="52"/>
    <cellStyle name="Обычный_Стандарт(v0.3)" xfId="53"/>
    <cellStyle name="Обычный_форма 1 водопровод для орг_CALC.KV.4.78(v1.0)" xfId="54"/>
    <cellStyle name="Обычный_Шаблон по источникам для Модуля Реестр (2)" xfId="55"/>
    <cellStyle name="Открывавшаяся гиперссылка" xfId="56" builtinId="9" hidden="1"/>
    <cellStyle name="Плохой" xfId="63" builtinId="27" hidden="1"/>
    <cellStyle name="Пояснение" xfId="71" builtinId="53" hidden="1"/>
    <cellStyle name="Примечание" xfId="70" builtinId="10" hidden="1"/>
    <cellStyle name="Связанная ячейка" xfId="67" builtinId="24" hidden="1"/>
    <cellStyle name="Текст предупреждения" xfId="69" builtinId="11" hidden="1"/>
    <cellStyle name="Хороший" xfId="62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122</xdr:row>
      <xdr:rowOff>130175</xdr:rowOff>
    </xdr:from>
    <xdr:to>
      <xdr:col>3</xdr:col>
      <xdr:colOff>0</xdr:colOff>
      <xdr:row>124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121</xdr:row>
      <xdr:rowOff>47625</xdr:rowOff>
    </xdr:from>
    <xdr:to>
      <xdr:col>3</xdr:col>
      <xdr:colOff>0</xdr:colOff>
      <xdr:row>122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118</xdr:row>
      <xdr:rowOff>155575</xdr:rowOff>
    </xdr:from>
    <xdr:to>
      <xdr:col>3</xdr:col>
      <xdr:colOff>0</xdr:colOff>
      <xdr:row>121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116</xdr:row>
      <xdr:rowOff>73025</xdr:rowOff>
    </xdr:from>
    <xdr:to>
      <xdr:col>3</xdr:col>
      <xdr:colOff>0</xdr:colOff>
      <xdr:row>118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113</xdr:row>
      <xdr:rowOff>180975</xdr:rowOff>
    </xdr:from>
    <xdr:to>
      <xdr:col>3</xdr:col>
      <xdr:colOff>0</xdr:colOff>
      <xdr:row>116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111</xdr:row>
      <xdr:rowOff>98425</xdr:rowOff>
    </xdr:from>
    <xdr:to>
      <xdr:col>3</xdr:col>
      <xdr:colOff>0</xdr:colOff>
      <xdr:row>113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15875</xdr:rowOff>
    </xdr:from>
    <xdr:to>
      <xdr:col>3</xdr:col>
      <xdr:colOff>0</xdr:colOff>
      <xdr:row>111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114</xdr:row>
      <xdr:rowOff>95250</xdr:rowOff>
    </xdr:from>
    <xdr:to>
      <xdr:col>9</xdr:col>
      <xdr:colOff>190502</xdr:colOff>
      <xdr:row>116</xdr:row>
      <xdr:rowOff>161925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114</xdr:row>
      <xdr:rowOff>95250</xdr:rowOff>
    </xdr:from>
    <xdr:to>
      <xdr:col>15</xdr:col>
      <xdr:colOff>104777</xdr:colOff>
      <xdr:row>116</xdr:row>
      <xdr:rowOff>161925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578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5786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5786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109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108</xdr:row>
      <xdr:rowOff>314325</xdr:rowOff>
    </xdr:to>
    <xdr:pic macro="[0]!Instruction.BlockClick">
      <xdr:nvPicPr>
        <xdr:cNvPr id="35786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109</xdr:row>
      <xdr:rowOff>47625</xdr:rowOff>
    </xdr:from>
    <xdr:to>
      <xdr:col>1</xdr:col>
      <xdr:colOff>428625</xdr:colOff>
      <xdr:row>111</xdr:row>
      <xdr:rowOff>57150</xdr:rowOff>
    </xdr:to>
    <xdr:pic macro="[0]!Instruction.BlockClick">
      <xdr:nvPicPr>
        <xdr:cNvPr id="35787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111</xdr:row>
      <xdr:rowOff>133350</xdr:rowOff>
    </xdr:from>
    <xdr:to>
      <xdr:col>1</xdr:col>
      <xdr:colOff>428625</xdr:colOff>
      <xdr:row>113</xdr:row>
      <xdr:rowOff>152400</xdr:rowOff>
    </xdr:to>
    <xdr:pic macro="[0]!Instruction.BlockClick">
      <xdr:nvPicPr>
        <xdr:cNvPr id="35787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114</xdr:row>
      <xdr:rowOff>38100</xdr:rowOff>
    </xdr:from>
    <xdr:to>
      <xdr:col>1</xdr:col>
      <xdr:colOff>428625</xdr:colOff>
      <xdr:row>116</xdr:row>
      <xdr:rowOff>57150</xdr:rowOff>
    </xdr:to>
    <xdr:pic macro="[0]!Instruction.BlockClick">
      <xdr:nvPicPr>
        <xdr:cNvPr id="35787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116</xdr:row>
      <xdr:rowOff>123825</xdr:rowOff>
    </xdr:from>
    <xdr:to>
      <xdr:col>1</xdr:col>
      <xdr:colOff>428625</xdr:colOff>
      <xdr:row>118</xdr:row>
      <xdr:rowOff>123825</xdr:rowOff>
    </xdr:to>
    <xdr:pic macro="[0]!Instruction.BlockClick">
      <xdr:nvPicPr>
        <xdr:cNvPr id="35787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119</xdr:row>
      <xdr:rowOff>28575</xdr:rowOff>
    </xdr:from>
    <xdr:to>
      <xdr:col>1</xdr:col>
      <xdr:colOff>447675</xdr:colOff>
      <xdr:row>121</xdr:row>
      <xdr:rowOff>28575</xdr:rowOff>
    </xdr:to>
    <xdr:pic macro="[0]!Instruction.BlockClick">
      <xdr:nvPicPr>
        <xdr:cNvPr id="35787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121</xdr:row>
      <xdr:rowOff>123825</xdr:rowOff>
    </xdr:from>
    <xdr:to>
      <xdr:col>1</xdr:col>
      <xdr:colOff>457200</xdr:colOff>
      <xdr:row>122</xdr:row>
      <xdr:rowOff>104775</xdr:rowOff>
    </xdr:to>
    <xdr:pic macro="[0]!Instruction.BlockClick">
      <xdr:nvPicPr>
        <xdr:cNvPr id="35787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5787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5787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122</xdr:row>
      <xdr:rowOff>161925</xdr:rowOff>
    </xdr:from>
    <xdr:to>
      <xdr:col>1</xdr:col>
      <xdr:colOff>447675</xdr:colOff>
      <xdr:row>124</xdr:row>
      <xdr:rowOff>19050</xdr:rowOff>
    </xdr:to>
    <xdr:pic macro="[0]!Instruction.BlockClick">
      <xdr:nvPicPr>
        <xdr:cNvPr id="35787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110</xdr:row>
      <xdr:rowOff>47625</xdr:rowOff>
    </xdr:from>
    <xdr:to>
      <xdr:col>4</xdr:col>
      <xdr:colOff>257175</xdr:colOff>
      <xdr:row>111</xdr:row>
      <xdr:rowOff>9525</xdr:rowOff>
    </xdr:to>
    <xdr:pic macro="[0]!Instruction.chkUpdates_Click">
      <xdr:nvPicPr>
        <xdr:cNvPr id="35787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112</xdr:row>
      <xdr:rowOff>57150</xdr:rowOff>
    </xdr:from>
    <xdr:to>
      <xdr:col>4</xdr:col>
      <xdr:colOff>257175</xdr:colOff>
      <xdr:row>113</xdr:row>
      <xdr:rowOff>19050</xdr:rowOff>
    </xdr:to>
    <xdr:pic macro="[0]!Instruction.chkUpdates_Click">
      <xdr:nvPicPr>
        <xdr:cNvPr id="35788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112</xdr:row>
      <xdr:rowOff>57150</xdr:rowOff>
    </xdr:from>
    <xdr:to>
      <xdr:col>4</xdr:col>
      <xdr:colOff>257175</xdr:colOff>
      <xdr:row>113</xdr:row>
      <xdr:rowOff>19050</xdr:rowOff>
    </xdr:to>
    <xdr:pic macro="[0]!Instruction.chkUpdates_Click">
      <xdr:nvPicPr>
        <xdr:cNvPr id="35788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110</xdr:row>
      <xdr:rowOff>47625</xdr:rowOff>
    </xdr:from>
    <xdr:to>
      <xdr:col>4</xdr:col>
      <xdr:colOff>257175</xdr:colOff>
      <xdr:row>111</xdr:row>
      <xdr:rowOff>9525</xdr:rowOff>
    </xdr:to>
    <xdr:pic macro="[0]!Instruction.chkUpdates_Click">
      <xdr:nvPicPr>
        <xdr:cNvPr id="35788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114</xdr:row>
      <xdr:rowOff>95250</xdr:rowOff>
    </xdr:from>
    <xdr:to>
      <xdr:col>5</xdr:col>
      <xdr:colOff>180975</xdr:colOff>
      <xdr:row>116</xdr:row>
      <xdr:rowOff>133350</xdr:rowOff>
    </xdr:to>
    <xdr:pic macro="[0]!Instruction.cmdGetUpdate_Click">
      <xdr:nvPicPr>
        <xdr:cNvPr id="35788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114</xdr:row>
      <xdr:rowOff>104775</xdr:rowOff>
    </xdr:from>
    <xdr:to>
      <xdr:col>11</xdr:col>
      <xdr:colOff>104775</xdr:colOff>
      <xdr:row>116</xdr:row>
      <xdr:rowOff>142875</xdr:rowOff>
    </xdr:to>
    <xdr:pic macro="[0]!Instruction.cmdShowHideUpdateLog_Click">
      <xdr:nvPicPr>
        <xdr:cNvPr id="35788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5788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5788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130</xdr:row>
          <xdr:rowOff>38100</xdr:rowOff>
        </xdr:to>
        <xdr:sp macro="" textlink="">
          <xdr:nvSpPr>
            <xdr:cNvPr id="333825" name="InstrWord" hidden="1">
              <a:extLst>
                <a:ext uri="{63B3BB69-23CF-44E3-9099-C40C66FF867C}">
                  <a14:compatExt spid="_x0000_s333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17</xdr:col>
      <xdr:colOff>38100</xdr:colOff>
      <xdr:row>1</xdr:row>
      <xdr:rowOff>47625</xdr:rowOff>
    </xdr:from>
    <xdr:to>
      <xdr:col>25</xdr:col>
      <xdr:colOff>0</xdr:colOff>
      <xdr:row>2</xdr:row>
      <xdr:rowOff>76200</xdr:rowOff>
    </xdr:to>
    <xdr:sp macro="[0]!modButton.cmdStart_Click" textlink="">
      <xdr:nvSpPr>
        <xdr:cNvPr id="39" name="cmdStart" hidden="1"/>
        <xdr:cNvSpPr/>
      </xdr:nvSpPr>
      <xdr:spPr>
        <a:xfrm>
          <a:off x="6457950" y="180975"/>
          <a:ext cx="2324100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en-US" sz="900" b="0" i="0" baseline="0">
            <a:solidFill>
              <a:schemeClr val="dk1"/>
            </a:solidFill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/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54</xdr:row>
      <xdr:rowOff>47625</xdr:rowOff>
    </xdr:from>
    <xdr:to>
      <xdr:col>7</xdr:col>
      <xdr:colOff>0</xdr:colOff>
      <xdr:row>61</xdr:row>
      <xdr:rowOff>133350</xdr:rowOff>
    </xdr:to>
    <xdr:grpSp>
      <xdr:nvGrpSpPr>
        <xdr:cNvPr id="359500" name="Группа 12"/>
        <xdr:cNvGrpSpPr>
          <a:grpSpLocks/>
        </xdr:cNvGrpSpPr>
      </xdr:nvGrpSpPr>
      <xdr:grpSpPr bwMode="auto">
        <a:xfrm>
          <a:off x="276225" y="8524875"/>
          <a:ext cx="7096125" cy="1219200"/>
          <a:chOff x="8029572" y="1543049"/>
          <a:chExt cx="7234016" cy="1219202"/>
        </a:xfrm>
      </xdr:grpSpPr>
      <xdr:sp macro="" textlink="">
        <xdr:nvSpPr>
          <xdr:cNvPr id="4" name="TextBox 3"/>
          <xdr:cNvSpPr txBox="1"/>
        </xdr:nvSpPr>
        <xdr:spPr>
          <a:xfrm>
            <a:off x="8029572" y="1543049"/>
            <a:ext cx="4505481" cy="121920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pPr fontAlgn="t"/>
            <a:r>
              <a:rPr lang="ru-RU" sz="900" b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юридические лица - поставщики электрической энергии (мощности) оптового и розничного рынков электроэнергии (мощности); гарантирующие поставщики электрической энергии (мощности); потребители-субъекты оптового рынка электроэнергии (мощности); энергосбытовые и энергоснабжающие организации; участники оптового рынка электроэнергии (мощности), в отношении которых не приняты балансовые решения:</a:t>
            </a:r>
          </a:p>
          <a:p>
            <a:pPr fontAlgn="t"/>
            <a:r>
              <a:rPr lang="ru-RU" sz="900" b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- Федеральной антимонопольной службе по установленному адресу</a:t>
            </a:r>
          </a:p>
          <a:p>
            <a:endParaRPr lang="ru-RU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12603024" y="1543049"/>
            <a:ext cx="2660564" cy="121920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20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10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266700</xdr:colOff>
      <xdr:row>8</xdr:row>
      <xdr:rowOff>123825</xdr:rowOff>
    </xdr:from>
    <xdr:to>
      <xdr:col>5</xdr:col>
      <xdr:colOff>1543050</xdr:colOff>
      <xdr:row>13</xdr:row>
      <xdr:rowOff>142875</xdr:rowOff>
    </xdr:to>
    <xdr:grpSp>
      <xdr:nvGrpSpPr>
        <xdr:cNvPr id="359501" name="Группа 10"/>
        <xdr:cNvGrpSpPr>
          <a:grpSpLocks/>
        </xdr:cNvGrpSpPr>
      </xdr:nvGrpSpPr>
      <xdr:grpSpPr bwMode="auto">
        <a:xfrm>
          <a:off x="266700" y="561975"/>
          <a:ext cx="2105025" cy="1219200"/>
          <a:chOff x="13888291" y="2943225"/>
          <a:chExt cx="2578773" cy="1219200"/>
        </a:xfrm>
      </xdr:grpSpPr>
      <xdr:grpSp>
        <xdr:nvGrpSpPr>
          <xdr:cNvPr id="359504" name="Группа 5"/>
          <xdr:cNvGrpSpPr>
            <a:grpSpLocks/>
          </xdr:cNvGrpSpPr>
        </xdr:nvGrpSpPr>
        <xdr:grpSpPr bwMode="auto">
          <a:xfrm>
            <a:off x="14355044" y="3219450"/>
            <a:ext cx="1680291" cy="942975"/>
            <a:chOff x="10668371" y="2209800"/>
            <a:chExt cx="1647267" cy="942975"/>
          </a:xfrm>
        </xdr:grpSpPr>
        <xdr:sp macro="" textlink="">
          <xdr:nvSpPr>
            <xdr:cNvPr id="8" name="TextBox 7"/>
            <xdr:cNvSpPr txBox="1"/>
          </xdr:nvSpPr>
          <xdr:spPr>
            <a:xfrm>
              <a:off x="10668364" y="2886075"/>
              <a:ext cx="1647262" cy="26670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0668364" y="2209800"/>
              <a:ext cx="1647262" cy="638175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>
                <a:lnSpc>
                  <a:spcPts val="900"/>
                </a:lnSpc>
              </a:pPr>
              <a: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</a:t>
              </a:r>
              <a:r>
                <a:rPr lang="en-US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22</a:t>
              </a:r>
              <a: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.0</a:t>
              </a:r>
              <a:r>
                <a:rPr lang="en-US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4</a:t>
              </a:r>
              <a: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.201</a:t>
              </a:r>
              <a:r>
                <a:rPr lang="en-US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6</a:t>
              </a:r>
              <a: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 № 2</a:t>
              </a:r>
              <a:r>
                <a:rPr lang="en-US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10</a:t>
              </a:r>
              <a:endPara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endParaRPr>
            </a:p>
            <a:p>
              <a:pPr algn="ctr">
                <a:lnSpc>
                  <a:spcPts val="900"/>
                </a:lnSpc>
              </a:pP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</xdr:grpSp>
      <xdr:sp macro="" textlink="">
        <xdr:nvSpPr>
          <xdr:cNvPr id="12" name="TextBox 11"/>
          <xdr:cNvSpPr txBox="1"/>
        </xdr:nvSpPr>
        <xdr:spPr>
          <a:xfrm>
            <a:off x="13888291" y="2943225"/>
            <a:ext cx="2578773" cy="2667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(полезный</a:t>
            </a:r>
            <a:r>
              <a:rPr lang="en-US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отпуск)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0</xdr:colOff>
      <xdr:row>22</xdr:row>
      <xdr:rowOff>47625</xdr:rowOff>
    </xdr:from>
    <xdr:ext cx="323850" cy="323850"/>
    <xdr:pic macro="[0]!modButton.cmdUpdateReestrMO_Click_Handler">
      <xdr:nvPicPr>
        <xdr:cNvPr id="13" name="cmdRefreshMO" descr="icon16.pn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372350" y="3324225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7</xdr:col>
      <xdr:colOff>9525</xdr:colOff>
      <xdr:row>17</xdr:row>
      <xdr:rowOff>38100</xdr:rowOff>
    </xdr:from>
    <xdr:ext cx="323850" cy="323850"/>
    <xdr:pic macro="[0]!modButton.cmdUpdateReestrOrg_Click_Handler">
      <xdr:nvPicPr>
        <xdr:cNvPr id="14" name="cmdRefreshOrg" descr="icon16.pn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381875" y="2247900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0</xdr:row>
          <xdr:rowOff>47625</xdr:rowOff>
        </xdr:from>
        <xdr:to>
          <xdr:col>5</xdr:col>
          <xdr:colOff>390525</xdr:colOff>
          <xdr:row>0</xdr:row>
          <xdr:rowOff>352425</xdr:rowOff>
        </xdr:to>
        <xdr:sp macro="" textlink="">
          <xdr:nvSpPr>
            <xdr:cNvPr id="8193" name="cmdGetListAllSheets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/&#1055;&#1088;&#1086;&#1075;&#1088;&#1072;&#1084;&#1084;&#1080;&#1088;&#1086;&#1074;&#1072;&#1085;&#1080;&#1077;/&#1059;&#1087;&#1088;&#1072;&#1074;&#1083;&#1077;&#1085;&#1080;&#1077;%20&#1046;&#1050;&#1061;/2017/INV.VOTV.Q4.2017/INV.VOTV.Q4.2017(v0.3)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Комментарии"/>
      <sheetName val="Проверка"/>
      <sheetName val="TEHSHEET"/>
      <sheetName val="et_union"/>
      <sheetName val="mod_00"/>
      <sheetName val="mod_01"/>
      <sheetName val="mod_com"/>
      <sheetName val="modProv"/>
      <sheetName val="modFill"/>
      <sheetName val="modReestr"/>
      <sheetName val="AllSheetsInThisWorkbook"/>
      <sheetName val="modHTTP"/>
      <sheetName val="modInstruction"/>
      <sheetName val="modUpdTemplMain"/>
      <sheetName val="modfrmCheckUpdates"/>
      <sheetName val="modfrmDateChoose"/>
      <sheetName val="modfrmRegion"/>
      <sheetName val="modfrmReestr"/>
      <sheetName val="REESTR_MO"/>
      <sheetName val="REESTR_ORG"/>
      <sheetName val="REESTR_IP"/>
      <sheetName val="REESTR_OBJECT"/>
      <sheetName val="REESTR_STOP_REASON"/>
      <sheetName val="modClassifierValidate"/>
      <sheetName val="modDoubleClick"/>
      <sheetName val="modCheckCyan"/>
      <sheetName val="modHyp"/>
    </sheetNames>
    <sheetDataSet>
      <sheetData sheetId="0">
        <row r="3">
          <cell r="B3" t="str">
            <v>Версия 0.3</v>
          </cell>
        </row>
      </sheetData>
      <sheetData sheetId="1"/>
      <sheetData sheetId="2">
        <row r="9">
          <cell r="F9">
            <v>2017</v>
          </cell>
        </row>
      </sheetData>
      <sheetData sheetId="3"/>
      <sheetData sheetId="4"/>
      <sheetData sheetId="5"/>
      <sheetData sheetId="6">
        <row r="2">
          <cell r="E2" t="str">
            <v>2003</v>
          </cell>
          <cell r="F2" t="str">
            <v>Январь</v>
          </cell>
          <cell r="K2" t="str">
            <v>Строительство, реконструкция или модернизация объектов теплоснабжения в целях подключения потребителей с указанием объектов теплоснабжения, строительство которых финансируется за счет платы за подключение</v>
          </cell>
        </row>
        <row r="3">
          <cell r="E3" t="str">
            <v>2004</v>
          </cell>
          <cell r="F3" t="str">
            <v>Февраль</v>
          </cell>
          <cell r="K3" t="str">
            <v>Строительство новых объектов теплоснабжения, не связанных с подключением (технологическим присоединением) новых потребителей, в том числе строительство новых тепловых сетей</v>
          </cell>
        </row>
        <row r="4">
          <cell r="E4" t="str">
            <v>2005</v>
          </cell>
          <cell r="F4" t="str">
            <v>Март</v>
          </cell>
          <cell r="K4" t="str">
            <v>Реконструкция или модернизация существующих объектов теплоснабжения в целях снижения уровня износа существующих объектов теплоснабжения</v>
          </cell>
        </row>
        <row r="5">
          <cell r="E5" t="str">
            <v>2006</v>
          </cell>
          <cell r="F5" t="str">
            <v>Апрель</v>
          </cell>
          <cell r="K5" t="str">
            <v>Мероприятия, направленные на повышение экологической эффективности</v>
          </cell>
        </row>
        <row r="6">
          <cell r="E6" t="str">
            <v>2007</v>
          </cell>
          <cell r="F6" t="str">
            <v>Май</v>
          </cell>
          <cell r="K6" t="str">
            <v>Вывод из эксплуатации, консервации и демонтаж объектов теплоснабжения</v>
          </cell>
        </row>
        <row r="7">
          <cell r="E7" t="str">
            <v>2008</v>
          </cell>
          <cell r="F7" t="str">
            <v>Июнь</v>
          </cell>
          <cell r="K7" t="str">
            <v>Мероприятия, направленные на повышение энергоэффективности в сфере теплоснабжения</v>
          </cell>
        </row>
        <row r="8">
          <cell r="E8" t="str">
            <v>2009</v>
          </cell>
          <cell r="F8" t="str">
            <v>Июль</v>
          </cell>
        </row>
        <row r="9">
          <cell r="E9" t="str">
            <v>2010</v>
          </cell>
          <cell r="F9" t="str">
            <v>Август</v>
          </cell>
        </row>
        <row r="10">
          <cell r="E10" t="str">
            <v>2011</v>
          </cell>
          <cell r="F10" t="str">
            <v>Сентябрь</v>
          </cell>
        </row>
        <row r="11">
          <cell r="E11" t="str">
            <v>2012</v>
          </cell>
          <cell r="F11" t="str">
            <v>Октябрь</v>
          </cell>
        </row>
        <row r="12">
          <cell r="E12" t="str">
            <v>2013</v>
          </cell>
          <cell r="F12" t="str">
            <v>Ноябрь</v>
          </cell>
        </row>
        <row r="13">
          <cell r="E13" t="str">
            <v>2014</v>
          </cell>
          <cell r="F13" t="str">
            <v>Декабрь</v>
          </cell>
        </row>
        <row r="14">
          <cell r="E14" t="str">
            <v>2015</v>
          </cell>
        </row>
        <row r="15">
          <cell r="E15" t="str">
            <v>2016</v>
          </cell>
        </row>
        <row r="16">
          <cell r="E16" t="str">
            <v>2017</v>
          </cell>
        </row>
        <row r="17">
          <cell r="E17" t="str">
            <v>2018</v>
          </cell>
        </row>
        <row r="18">
          <cell r="E18" t="str">
            <v>2019</v>
          </cell>
        </row>
        <row r="19">
          <cell r="E19" t="str">
            <v>2020</v>
          </cell>
        </row>
        <row r="20">
          <cell r="E20" t="str">
            <v>2021</v>
          </cell>
        </row>
        <row r="21">
          <cell r="E21" t="str">
            <v>2022</v>
          </cell>
        </row>
        <row r="22">
          <cell r="E22" t="str">
            <v>2023</v>
          </cell>
        </row>
        <row r="23">
          <cell r="E23" t="str">
            <v>2024</v>
          </cell>
        </row>
        <row r="24">
          <cell r="E24" t="str">
            <v>2025</v>
          </cell>
        </row>
        <row r="25">
          <cell r="E25" t="str">
            <v>2026</v>
          </cell>
        </row>
        <row r="26">
          <cell r="E26" t="str">
            <v>2027</v>
          </cell>
        </row>
        <row r="27">
          <cell r="E27" t="str">
            <v>2028</v>
          </cell>
        </row>
        <row r="28">
          <cell r="E28" t="str">
            <v>2029</v>
          </cell>
        </row>
        <row r="29">
          <cell r="E29" t="str">
            <v>2030</v>
          </cell>
        </row>
        <row r="30">
          <cell r="E30" t="str">
            <v>2031</v>
          </cell>
        </row>
        <row r="31">
          <cell r="E31" t="str">
            <v>2032</v>
          </cell>
        </row>
        <row r="32">
          <cell r="E32" t="str">
            <v>2033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8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C124"/>
  <sheetViews>
    <sheetView showGridLines="0" zoomScaleNormal="100" workbookViewId="0"/>
  </sheetViews>
  <sheetFormatPr defaultRowHeight="14.25"/>
  <cols>
    <col min="1" max="1" width="3.28515625" style="82" customWidth="1"/>
    <col min="2" max="2" width="8.7109375" style="82" customWidth="1"/>
    <col min="3" max="3" width="22.28515625" style="82" customWidth="1"/>
    <col min="4" max="4" width="4.28515625" style="82" customWidth="1"/>
    <col min="5" max="6" width="4.42578125" style="82" customWidth="1"/>
    <col min="7" max="7" width="4.5703125" style="82" customWidth="1"/>
    <col min="8" max="24" width="4.42578125" style="82" customWidth="1"/>
    <col min="25" max="25" width="4.42578125" style="83" customWidth="1"/>
    <col min="26" max="26" width="9.140625" style="82"/>
    <col min="27" max="27" width="0" style="82" hidden="1" customWidth="1"/>
    <col min="28" max="16384" width="9.140625" style="82"/>
  </cols>
  <sheetData>
    <row r="1" spans="1:29" ht="10.5" customHeight="1">
      <c r="A1" s="81"/>
      <c r="AA1" s="82" t="s">
        <v>376</v>
      </c>
    </row>
    <row r="2" spans="1:29" ht="16.5" customHeight="1">
      <c r="B2" s="299" t="str">
        <f>"Код шаблона: " &amp; GetCode()</f>
        <v>Код шаблона: 46EE.ST</v>
      </c>
      <c r="C2" s="299"/>
      <c r="D2" s="299"/>
      <c r="E2" s="299"/>
      <c r="F2" s="299"/>
      <c r="G2" s="299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</row>
    <row r="3" spans="1:29" ht="18" customHeight="1">
      <c r="B3" s="300" t="str">
        <f>"Версия " &amp; Getversion()</f>
        <v>Версия 3.2</v>
      </c>
      <c r="C3" s="300"/>
      <c r="D3" s="86"/>
      <c r="E3" s="86"/>
      <c r="F3" s="86"/>
      <c r="G3" s="86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4"/>
      <c r="T3" s="84"/>
      <c r="U3" s="84"/>
      <c r="V3" s="85"/>
      <c r="W3" s="85"/>
      <c r="X3" s="85"/>
      <c r="Y3" s="85"/>
    </row>
    <row r="4" spans="1:29" ht="6" customHeight="1">
      <c r="B4" s="125"/>
      <c r="C4" s="88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</row>
    <row r="5" spans="1:29" ht="32.25" customHeight="1">
      <c r="A5" s="124"/>
      <c r="B5" s="301" t="s">
        <v>388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126"/>
      <c r="AB5" s="87"/>
      <c r="AC5" s="87"/>
    </row>
    <row r="6" spans="1:29" ht="9.75" customHeight="1">
      <c r="A6" s="88"/>
      <c r="B6" s="127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1"/>
      <c r="Z6" s="132"/>
    </row>
    <row r="7" spans="1:29" ht="15" hidden="1" customHeight="1">
      <c r="A7" s="88"/>
      <c r="B7" s="132"/>
      <c r="C7" s="133"/>
      <c r="D7" s="134"/>
      <c r="E7" s="303" t="s">
        <v>389</v>
      </c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135"/>
      <c r="Z7" s="132"/>
    </row>
    <row r="8" spans="1:29" ht="15" hidden="1" customHeight="1">
      <c r="A8" s="88"/>
      <c r="B8" s="132"/>
      <c r="C8" s="133"/>
      <c r="D8" s="134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135"/>
      <c r="Z8" s="132"/>
    </row>
    <row r="9" spans="1:29" ht="15" hidden="1" customHeight="1">
      <c r="A9" s="88"/>
      <c r="B9" s="132"/>
      <c r="C9" s="133"/>
      <c r="D9" s="134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135"/>
      <c r="Z9" s="132"/>
    </row>
    <row r="10" spans="1:29" ht="10.5" hidden="1" customHeight="1">
      <c r="A10" s="88"/>
      <c r="B10" s="132"/>
      <c r="C10" s="133"/>
      <c r="D10" s="134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135"/>
      <c r="Z10" s="132"/>
    </row>
    <row r="11" spans="1:29" ht="27" hidden="1" customHeight="1">
      <c r="A11" s="88"/>
      <c r="B11" s="132"/>
      <c r="C11" s="133"/>
      <c r="D11" s="134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135"/>
      <c r="Z11" s="132"/>
    </row>
    <row r="12" spans="1:29" ht="12" hidden="1" customHeight="1">
      <c r="A12" s="88"/>
      <c r="B12" s="132"/>
      <c r="C12" s="133"/>
      <c r="D12" s="134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135"/>
      <c r="Z12" s="132"/>
    </row>
    <row r="13" spans="1:29" ht="38.25" hidden="1" customHeight="1">
      <c r="A13" s="88"/>
      <c r="B13" s="132"/>
      <c r="C13" s="133"/>
      <c r="D13" s="134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136"/>
      <c r="Z13" s="132"/>
    </row>
    <row r="14" spans="1:29" ht="15" hidden="1" customHeight="1">
      <c r="A14" s="88"/>
      <c r="B14" s="132"/>
      <c r="C14" s="133"/>
      <c r="D14" s="134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135"/>
      <c r="Z14" s="132"/>
    </row>
    <row r="15" spans="1:29" ht="15" hidden="1">
      <c r="A15" s="88"/>
      <c r="B15" s="132"/>
      <c r="C15" s="133"/>
      <c r="D15" s="134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135"/>
      <c r="Z15" s="132"/>
    </row>
    <row r="16" spans="1:29" ht="15" hidden="1">
      <c r="A16" s="88"/>
      <c r="B16" s="132"/>
      <c r="C16" s="133"/>
      <c r="D16" s="134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135"/>
      <c r="Z16" s="132"/>
    </row>
    <row r="17" spans="1:26" ht="15" hidden="1" customHeight="1">
      <c r="A17" s="88"/>
      <c r="B17" s="132"/>
      <c r="C17" s="133"/>
      <c r="D17" s="134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135"/>
      <c r="Z17" s="132"/>
    </row>
    <row r="18" spans="1:26" ht="15" hidden="1">
      <c r="A18" s="88"/>
      <c r="B18" s="132"/>
      <c r="C18" s="133"/>
      <c r="D18" s="134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135"/>
      <c r="Z18" s="132"/>
    </row>
    <row r="19" spans="1:26" ht="59.25" hidden="1" customHeight="1">
      <c r="A19" s="88"/>
      <c r="B19" s="132"/>
      <c r="C19" s="133"/>
      <c r="D19" s="137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135"/>
      <c r="Z19" s="132"/>
    </row>
    <row r="20" spans="1:26" ht="15" hidden="1">
      <c r="A20" s="88"/>
      <c r="B20" s="132"/>
      <c r="C20" s="133"/>
      <c r="D20" s="137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135"/>
      <c r="Z20" s="132"/>
    </row>
    <row r="21" spans="1:26" ht="14.25" hidden="1" customHeight="1">
      <c r="A21" s="88"/>
      <c r="B21" s="132"/>
      <c r="C21" s="133"/>
      <c r="D21" s="134"/>
      <c r="E21" s="139" t="s">
        <v>377</v>
      </c>
      <c r="F21" s="304" t="s">
        <v>378</v>
      </c>
      <c r="G21" s="305"/>
      <c r="H21" s="305"/>
      <c r="I21" s="305"/>
      <c r="J21" s="305"/>
      <c r="K21" s="305"/>
      <c r="L21" s="305"/>
      <c r="M21" s="305"/>
      <c r="N21" s="89"/>
      <c r="O21" s="140" t="s">
        <v>377</v>
      </c>
      <c r="P21" s="306" t="s">
        <v>10</v>
      </c>
      <c r="Q21" s="307"/>
      <c r="R21" s="307"/>
      <c r="S21" s="307"/>
      <c r="T21" s="307"/>
      <c r="U21" s="307"/>
      <c r="V21" s="307"/>
      <c r="W21" s="307"/>
      <c r="X21" s="307"/>
      <c r="Y21" s="135"/>
      <c r="Z21" s="132"/>
    </row>
    <row r="22" spans="1:26" ht="14.25" hidden="1" customHeight="1">
      <c r="A22" s="88"/>
      <c r="B22" s="132"/>
      <c r="C22" s="133"/>
      <c r="D22" s="134"/>
      <c r="E22" s="141" t="s">
        <v>377</v>
      </c>
      <c r="F22" s="304" t="s">
        <v>379</v>
      </c>
      <c r="G22" s="305"/>
      <c r="H22" s="305"/>
      <c r="I22" s="305"/>
      <c r="J22" s="305"/>
      <c r="K22" s="305"/>
      <c r="L22" s="305"/>
      <c r="M22" s="305"/>
      <c r="N22" s="89"/>
      <c r="O22" s="142" t="s">
        <v>377</v>
      </c>
      <c r="P22" s="306" t="s">
        <v>380</v>
      </c>
      <c r="Q22" s="307"/>
      <c r="R22" s="307"/>
      <c r="S22" s="307"/>
      <c r="T22" s="307"/>
      <c r="U22" s="307"/>
      <c r="V22" s="307"/>
      <c r="W22" s="307"/>
      <c r="X22" s="307"/>
      <c r="Y22" s="135"/>
      <c r="Z22" s="132"/>
    </row>
    <row r="23" spans="1:26" ht="27" hidden="1" customHeight="1">
      <c r="A23" s="88"/>
      <c r="B23" s="132"/>
      <c r="C23" s="133"/>
      <c r="D23" s="134"/>
      <c r="E23" s="130"/>
      <c r="F23" s="89"/>
      <c r="G23" s="89"/>
      <c r="H23" s="89"/>
      <c r="I23" s="89"/>
      <c r="J23" s="89"/>
      <c r="K23" s="89"/>
      <c r="L23" s="89"/>
      <c r="M23" s="89"/>
      <c r="N23" s="89"/>
      <c r="O23" s="130"/>
      <c r="P23" s="89"/>
      <c r="Q23" s="89"/>
      <c r="R23" s="89"/>
      <c r="S23" s="89"/>
      <c r="T23" s="89"/>
      <c r="U23" s="89"/>
      <c r="V23" s="89"/>
      <c r="W23" s="89"/>
      <c r="X23" s="89"/>
      <c r="Y23" s="135"/>
      <c r="Z23" s="132"/>
    </row>
    <row r="24" spans="1:26" ht="10.5" hidden="1" customHeight="1">
      <c r="A24" s="88"/>
      <c r="B24" s="132"/>
      <c r="C24" s="133"/>
      <c r="D24" s="134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135"/>
      <c r="Z24" s="132"/>
    </row>
    <row r="25" spans="1:26" ht="27" hidden="1" customHeight="1">
      <c r="A25" s="88"/>
      <c r="B25" s="132"/>
      <c r="C25" s="133"/>
      <c r="D25" s="134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135"/>
      <c r="Z25" s="132"/>
    </row>
    <row r="26" spans="1:26" ht="12" hidden="1" customHeight="1">
      <c r="A26" s="88"/>
      <c r="B26" s="132"/>
      <c r="C26" s="133"/>
      <c r="D26" s="134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135"/>
      <c r="Z26" s="132"/>
    </row>
    <row r="27" spans="1:26" ht="38.25" hidden="1" customHeight="1">
      <c r="A27" s="88"/>
      <c r="B27" s="132"/>
      <c r="C27" s="133"/>
      <c r="D27" s="134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135"/>
      <c r="Z27" s="132"/>
    </row>
    <row r="28" spans="1:26" ht="15" hidden="1">
      <c r="A28" s="88"/>
      <c r="B28" s="132"/>
      <c r="C28" s="133"/>
      <c r="D28" s="134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135"/>
      <c r="Z28" s="132"/>
    </row>
    <row r="29" spans="1:26" ht="15" hidden="1">
      <c r="A29" s="88"/>
      <c r="B29" s="132"/>
      <c r="C29" s="133"/>
      <c r="D29" s="134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135"/>
      <c r="Z29" s="132"/>
    </row>
    <row r="30" spans="1:26" ht="15" hidden="1">
      <c r="A30" s="88"/>
      <c r="B30" s="132"/>
      <c r="C30" s="133"/>
      <c r="D30" s="134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135"/>
      <c r="Z30" s="132"/>
    </row>
    <row r="31" spans="1:26" ht="15" hidden="1">
      <c r="A31" s="88"/>
      <c r="B31" s="132"/>
      <c r="C31" s="133"/>
      <c r="D31" s="134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135"/>
      <c r="Z31" s="132"/>
    </row>
    <row r="32" spans="1:26" ht="15" hidden="1">
      <c r="A32" s="88"/>
      <c r="B32" s="132"/>
      <c r="C32" s="133"/>
      <c r="D32" s="134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135"/>
      <c r="Z32" s="132"/>
    </row>
    <row r="33" spans="1:26" ht="18.75" hidden="1" customHeight="1">
      <c r="A33" s="88"/>
      <c r="B33" s="132"/>
      <c r="C33" s="133"/>
      <c r="D33" s="137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135"/>
      <c r="Z33" s="132"/>
    </row>
    <row r="34" spans="1:26" ht="15" hidden="1">
      <c r="A34" s="88"/>
      <c r="B34" s="132"/>
      <c r="C34" s="133"/>
      <c r="D34" s="137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135"/>
      <c r="Z34" s="132"/>
    </row>
    <row r="35" spans="1:26" ht="24" hidden="1" customHeight="1">
      <c r="A35" s="88"/>
      <c r="B35" s="132"/>
      <c r="C35" s="133"/>
      <c r="D35" s="134"/>
      <c r="E35" s="312" t="s">
        <v>381</v>
      </c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135"/>
      <c r="Z35" s="132"/>
    </row>
    <row r="36" spans="1:26" ht="38.25" hidden="1" customHeight="1">
      <c r="A36" s="88"/>
      <c r="B36" s="132"/>
      <c r="C36" s="133"/>
      <c r="D36" s="134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135"/>
      <c r="Z36" s="132"/>
    </row>
    <row r="37" spans="1:26" ht="9.75" hidden="1" customHeight="1">
      <c r="A37" s="88"/>
      <c r="B37" s="132"/>
      <c r="C37" s="133"/>
      <c r="D37" s="134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135"/>
      <c r="Z37" s="132"/>
    </row>
    <row r="38" spans="1:26" ht="51" hidden="1" customHeight="1">
      <c r="A38" s="88"/>
      <c r="B38" s="132"/>
      <c r="C38" s="133"/>
      <c r="D38" s="134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135"/>
      <c r="Z38" s="132"/>
    </row>
    <row r="39" spans="1:26" ht="15" hidden="1" customHeight="1">
      <c r="A39" s="88"/>
      <c r="B39" s="132"/>
      <c r="C39" s="133"/>
      <c r="D39" s="134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135"/>
      <c r="Z39" s="132"/>
    </row>
    <row r="40" spans="1:26" ht="12" hidden="1" customHeight="1">
      <c r="A40" s="88"/>
      <c r="B40" s="132"/>
      <c r="C40" s="133"/>
      <c r="D40" s="134"/>
      <c r="E40" s="293" t="s">
        <v>390</v>
      </c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135"/>
      <c r="Z40" s="132"/>
    </row>
    <row r="41" spans="1:26" ht="38.25" hidden="1" customHeight="1">
      <c r="A41" s="88"/>
      <c r="B41" s="132"/>
      <c r="C41" s="133"/>
      <c r="D41" s="134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135"/>
      <c r="Z41" s="132"/>
    </row>
    <row r="42" spans="1:26" ht="15" hidden="1">
      <c r="A42" s="88"/>
      <c r="B42" s="132"/>
      <c r="C42" s="133"/>
      <c r="D42" s="134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135"/>
      <c r="Z42" s="132"/>
    </row>
    <row r="43" spans="1:26" ht="15" hidden="1">
      <c r="A43" s="88"/>
      <c r="B43" s="132"/>
      <c r="C43" s="133"/>
      <c r="D43" s="134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135"/>
      <c r="Z43" s="132"/>
    </row>
    <row r="44" spans="1:26" ht="33.75" hidden="1" customHeight="1">
      <c r="A44" s="88"/>
      <c r="B44" s="132"/>
      <c r="C44" s="133"/>
      <c r="D44" s="137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135"/>
      <c r="Z44" s="132"/>
    </row>
    <row r="45" spans="1:26" ht="15" hidden="1">
      <c r="A45" s="88"/>
      <c r="B45" s="132"/>
      <c r="C45" s="133"/>
      <c r="D45" s="137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135"/>
      <c r="Z45" s="132"/>
    </row>
    <row r="46" spans="1:26" ht="24" hidden="1" customHeight="1">
      <c r="A46" s="88"/>
      <c r="B46" s="132"/>
      <c r="C46" s="133"/>
      <c r="D46" s="134"/>
      <c r="E46" s="308" t="s">
        <v>0</v>
      </c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135"/>
      <c r="Z46" s="132"/>
    </row>
    <row r="47" spans="1:26" ht="37.5" hidden="1" customHeight="1">
      <c r="A47" s="88"/>
      <c r="B47" s="132"/>
      <c r="C47" s="133"/>
      <c r="D47" s="134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135"/>
      <c r="Z47" s="132"/>
    </row>
    <row r="48" spans="1:26" ht="24" hidden="1" customHeight="1">
      <c r="A48" s="88"/>
      <c r="B48" s="132"/>
      <c r="C48" s="133"/>
      <c r="D48" s="134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135"/>
      <c r="Z48" s="132"/>
    </row>
    <row r="49" spans="1:26" ht="51" hidden="1" customHeight="1">
      <c r="A49" s="88"/>
      <c r="B49" s="132"/>
      <c r="C49" s="133"/>
      <c r="D49" s="134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135"/>
      <c r="Z49" s="132"/>
    </row>
    <row r="50" spans="1:26" ht="15" hidden="1">
      <c r="A50" s="88"/>
      <c r="B50" s="132"/>
      <c r="C50" s="133"/>
      <c r="D50" s="134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135"/>
      <c r="Z50" s="132"/>
    </row>
    <row r="51" spans="1:26" ht="15" hidden="1">
      <c r="A51" s="88"/>
      <c r="B51" s="132"/>
      <c r="C51" s="133"/>
      <c r="D51" s="134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135"/>
      <c r="Z51" s="132"/>
    </row>
    <row r="52" spans="1:26" ht="15" hidden="1">
      <c r="A52" s="88"/>
      <c r="B52" s="132"/>
      <c r="C52" s="133"/>
      <c r="D52" s="134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135"/>
      <c r="Z52" s="132"/>
    </row>
    <row r="53" spans="1:26" ht="15" hidden="1">
      <c r="A53" s="88"/>
      <c r="B53" s="132"/>
      <c r="C53" s="133"/>
      <c r="D53" s="134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135"/>
      <c r="Z53" s="132"/>
    </row>
    <row r="54" spans="1:26" ht="15" hidden="1">
      <c r="A54" s="88"/>
      <c r="B54" s="132"/>
      <c r="C54" s="133"/>
      <c r="D54" s="134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135"/>
      <c r="Z54" s="132"/>
    </row>
    <row r="55" spans="1:26" ht="15" hidden="1">
      <c r="A55" s="88"/>
      <c r="B55" s="132"/>
      <c r="C55" s="133"/>
      <c r="D55" s="134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135"/>
      <c r="Z55" s="132"/>
    </row>
    <row r="56" spans="1:26" ht="25.5" hidden="1" customHeight="1">
      <c r="A56" s="88"/>
      <c r="B56" s="132"/>
      <c r="C56" s="133"/>
      <c r="D56" s="137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135"/>
      <c r="Z56" s="132"/>
    </row>
    <row r="57" spans="1:26" ht="15" hidden="1">
      <c r="A57" s="88"/>
      <c r="B57" s="132"/>
      <c r="C57" s="133"/>
      <c r="D57" s="137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135"/>
      <c r="Z57" s="132"/>
    </row>
    <row r="58" spans="1:26" ht="15" hidden="1" customHeight="1">
      <c r="A58" s="88"/>
      <c r="B58" s="132"/>
      <c r="C58" s="133"/>
      <c r="D58" s="134"/>
      <c r="E58" s="295"/>
      <c r="F58" s="295"/>
      <c r="G58" s="295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135"/>
      <c r="Z58" s="132"/>
    </row>
    <row r="59" spans="1:26" ht="15" hidden="1" customHeight="1">
      <c r="A59" s="88"/>
      <c r="B59" s="132"/>
      <c r="C59" s="133"/>
      <c r="D59" s="134"/>
      <c r="E59" s="310" t="s">
        <v>385</v>
      </c>
      <c r="F59" s="310"/>
      <c r="G59" s="310"/>
      <c r="H59" s="310"/>
      <c r="I59" s="310"/>
      <c r="J59" s="310"/>
      <c r="K59" s="294" t="s">
        <v>382</v>
      </c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135"/>
      <c r="Z59" s="132"/>
    </row>
    <row r="60" spans="1:26" ht="15" hidden="1" customHeight="1">
      <c r="A60" s="88"/>
      <c r="B60" s="132"/>
      <c r="C60" s="133"/>
      <c r="D60" s="134"/>
      <c r="E60" s="311" t="s">
        <v>201</v>
      </c>
      <c r="F60" s="311"/>
      <c r="G60" s="311"/>
      <c r="H60" s="311"/>
      <c r="I60" s="311"/>
      <c r="J60" s="311"/>
      <c r="K60" s="294" t="s">
        <v>384</v>
      </c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135"/>
      <c r="Z60" s="132"/>
    </row>
    <row r="61" spans="1:26" ht="15" hidden="1">
      <c r="A61" s="88"/>
      <c r="B61" s="132"/>
      <c r="C61" s="133"/>
      <c r="D61" s="134"/>
      <c r="E61" s="91"/>
      <c r="F61" s="92"/>
      <c r="G61" s="93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135"/>
      <c r="Z61" s="132"/>
    </row>
    <row r="62" spans="1:26" ht="27.75" hidden="1" customHeight="1">
      <c r="A62" s="88"/>
      <c r="B62" s="132"/>
      <c r="C62" s="133"/>
      <c r="D62" s="134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135"/>
      <c r="Z62" s="132"/>
    </row>
    <row r="63" spans="1:26" ht="15" hidden="1">
      <c r="A63" s="88"/>
      <c r="B63" s="132"/>
      <c r="C63" s="133"/>
      <c r="D63" s="134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135"/>
      <c r="Z63" s="132"/>
    </row>
    <row r="64" spans="1:26" ht="15" hidden="1">
      <c r="A64" s="88"/>
      <c r="B64" s="132"/>
      <c r="C64" s="133"/>
      <c r="D64" s="134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135"/>
      <c r="Z64" s="132"/>
    </row>
    <row r="65" spans="1:26" ht="15" hidden="1">
      <c r="A65" s="88"/>
      <c r="B65" s="132"/>
      <c r="C65" s="133"/>
      <c r="D65" s="134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135"/>
      <c r="Z65" s="132"/>
    </row>
    <row r="66" spans="1:26" ht="15" hidden="1">
      <c r="A66" s="88"/>
      <c r="B66" s="132"/>
      <c r="C66" s="133"/>
      <c r="D66" s="134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135"/>
      <c r="Z66" s="132"/>
    </row>
    <row r="67" spans="1:26" ht="15" hidden="1">
      <c r="A67" s="88"/>
      <c r="B67" s="132"/>
      <c r="C67" s="133"/>
      <c r="D67" s="134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135"/>
      <c r="Z67" s="132"/>
    </row>
    <row r="68" spans="1:26" ht="89.25" hidden="1" customHeight="1">
      <c r="A68" s="88"/>
      <c r="B68" s="132"/>
      <c r="C68" s="133"/>
      <c r="D68" s="137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135"/>
      <c r="Z68" s="132"/>
    </row>
    <row r="69" spans="1:26" ht="15" hidden="1">
      <c r="A69" s="88"/>
      <c r="B69" s="132"/>
      <c r="C69" s="133"/>
      <c r="D69" s="137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135"/>
      <c r="Z69" s="132"/>
    </row>
    <row r="70" spans="1:26" ht="12" hidden="1" customHeight="1">
      <c r="A70" s="88"/>
      <c r="B70" s="132"/>
      <c r="C70" s="133"/>
      <c r="D70" s="134"/>
      <c r="E70" s="288" t="s">
        <v>405</v>
      </c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35"/>
      <c r="Z70" s="132"/>
    </row>
    <row r="71" spans="1:26" ht="12" hidden="1" customHeight="1">
      <c r="A71" s="88"/>
      <c r="B71" s="132"/>
      <c r="C71" s="133"/>
      <c r="D71" s="134"/>
      <c r="E71" s="293" t="s">
        <v>209</v>
      </c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135"/>
      <c r="Z71" s="132"/>
    </row>
    <row r="72" spans="1:26" ht="6" hidden="1" customHeight="1">
      <c r="A72" s="88"/>
      <c r="B72" s="132"/>
      <c r="C72" s="133"/>
      <c r="D72" s="134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135"/>
      <c r="Z72" s="132"/>
    </row>
    <row r="73" spans="1:26" ht="12" hidden="1" customHeight="1">
      <c r="A73" s="88"/>
      <c r="B73" s="132"/>
      <c r="C73" s="133"/>
      <c r="D73" s="134"/>
      <c r="E73" s="297" t="s">
        <v>406</v>
      </c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135"/>
      <c r="Z73" s="132"/>
    </row>
    <row r="74" spans="1:26" ht="7.5" hidden="1" customHeight="1">
      <c r="A74" s="88"/>
      <c r="B74" s="132"/>
      <c r="C74" s="133"/>
      <c r="D74" s="134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135"/>
      <c r="Z74" s="132"/>
    </row>
    <row r="75" spans="1:26" ht="12.75" hidden="1" customHeight="1">
      <c r="A75" s="88"/>
      <c r="B75" s="132"/>
      <c r="C75" s="133"/>
      <c r="D75" s="134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135"/>
      <c r="Z75" s="132"/>
    </row>
    <row r="76" spans="1:26" ht="12" hidden="1" customHeight="1">
      <c r="A76" s="88"/>
      <c r="B76" s="132"/>
      <c r="C76" s="133"/>
      <c r="D76" s="134"/>
      <c r="E76" s="288" t="s">
        <v>408</v>
      </c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35"/>
      <c r="Z76" s="132"/>
    </row>
    <row r="77" spans="1:26" ht="12" hidden="1" customHeight="1">
      <c r="A77" s="88"/>
      <c r="B77" s="132"/>
      <c r="C77" s="133"/>
      <c r="D77" s="134"/>
      <c r="E77" s="298" t="s">
        <v>407</v>
      </c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135"/>
      <c r="Z77" s="132"/>
    </row>
    <row r="78" spans="1:26" ht="12" hidden="1" customHeight="1">
      <c r="A78" s="88"/>
      <c r="B78" s="132"/>
      <c r="C78" s="133"/>
      <c r="D78" s="134"/>
      <c r="E78" s="12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35"/>
      <c r="Z78" s="132"/>
    </row>
    <row r="79" spans="1:26" ht="12" hidden="1" customHeight="1">
      <c r="A79" s="88"/>
      <c r="B79" s="132"/>
      <c r="C79" s="133"/>
      <c r="D79" s="134"/>
      <c r="E79" s="288" t="s">
        <v>409</v>
      </c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35"/>
      <c r="Z79" s="132"/>
    </row>
    <row r="80" spans="1:26" ht="12" hidden="1" customHeight="1">
      <c r="A80" s="88"/>
      <c r="B80" s="132"/>
      <c r="C80" s="133"/>
      <c r="D80" s="134"/>
      <c r="E80" s="298" t="s">
        <v>410</v>
      </c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135"/>
      <c r="Z80" s="132"/>
    </row>
    <row r="81" spans="1:26" ht="12" hidden="1" customHeight="1">
      <c r="A81" s="88"/>
      <c r="B81" s="132"/>
      <c r="C81" s="133"/>
      <c r="D81" s="134"/>
      <c r="E81" s="12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35"/>
      <c r="Z81" s="132"/>
    </row>
    <row r="82" spans="1:26" ht="12" hidden="1" customHeight="1">
      <c r="A82" s="88"/>
      <c r="B82" s="132"/>
      <c r="C82" s="133"/>
      <c r="D82" s="134"/>
      <c r="E82" s="12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35"/>
      <c r="Z82" s="132"/>
    </row>
    <row r="83" spans="1:26" ht="12" hidden="1" customHeight="1">
      <c r="A83" s="88"/>
      <c r="B83" s="132"/>
      <c r="C83" s="133"/>
      <c r="D83" s="134"/>
      <c r="E83" s="12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35"/>
      <c r="Z83" s="132"/>
    </row>
    <row r="84" spans="1:26" ht="12" hidden="1" customHeight="1">
      <c r="A84" s="88"/>
      <c r="B84" s="132"/>
      <c r="C84" s="133"/>
      <c r="D84" s="134"/>
      <c r="E84" s="12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35"/>
      <c r="Z84" s="132"/>
    </row>
    <row r="85" spans="1:26" ht="12" hidden="1" customHeight="1">
      <c r="A85" s="88"/>
      <c r="B85" s="132"/>
      <c r="C85" s="133"/>
      <c r="D85" s="134"/>
      <c r="E85" s="12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35"/>
      <c r="Z85" s="132"/>
    </row>
    <row r="86" spans="1:26" ht="12" hidden="1" customHeight="1">
      <c r="A86" s="88"/>
      <c r="B86" s="132"/>
      <c r="C86" s="133"/>
      <c r="D86" s="134"/>
      <c r="E86" s="12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35"/>
      <c r="Z86" s="132"/>
    </row>
    <row r="87" spans="1:26" ht="12" hidden="1" customHeight="1">
      <c r="A87" s="88"/>
      <c r="B87" s="132"/>
      <c r="C87" s="133"/>
      <c r="D87" s="134"/>
      <c r="E87" s="12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35"/>
      <c r="Z87" s="132"/>
    </row>
    <row r="88" spans="1:26" ht="12" hidden="1" customHeight="1">
      <c r="A88" s="88"/>
      <c r="B88" s="132"/>
      <c r="C88" s="133"/>
      <c r="D88" s="134"/>
      <c r="E88" s="12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35"/>
      <c r="Z88" s="132"/>
    </row>
    <row r="89" spans="1:26" ht="12" hidden="1" customHeight="1">
      <c r="A89" s="88"/>
      <c r="B89" s="132"/>
      <c r="C89" s="133"/>
      <c r="D89" s="134"/>
      <c r="E89" s="121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35"/>
      <c r="Z89" s="132"/>
    </row>
    <row r="90" spans="1:26" ht="21.75" hidden="1" customHeight="1">
      <c r="A90" s="88"/>
      <c r="B90" s="132"/>
      <c r="C90" s="133"/>
      <c r="D90" s="134"/>
      <c r="E90" s="122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35"/>
      <c r="Z90" s="132"/>
    </row>
    <row r="91" spans="1:26" ht="15" hidden="1" customHeight="1">
      <c r="A91" s="88"/>
      <c r="B91" s="132"/>
      <c r="C91" s="133"/>
      <c r="D91" s="134"/>
      <c r="E91" s="123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35"/>
      <c r="Z91" s="132"/>
    </row>
    <row r="92" spans="1:26" ht="15" hidden="1">
      <c r="A92" s="88"/>
      <c r="B92" s="132"/>
      <c r="C92" s="133"/>
      <c r="D92" s="134"/>
      <c r="E92" s="295"/>
      <c r="F92" s="295"/>
      <c r="G92" s="295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135"/>
      <c r="Z92" s="132"/>
    </row>
    <row r="93" spans="1:26" ht="15" hidden="1" customHeight="1">
      <c r="A93" s="88"/>
      <c r="B93" s="132"/>
      <c r="C93" s="133"/>
      <c r="D93" s="134"/>
      <c r="E93" s="311" t="s">
        <v>383</v>
      </c>
      <c r="F93" s="311"/>
      <c r="G93" s="311"/>
      <c r="H93" s="311"/>
      <c r="I93" s="311"/>
      <c r="J93" s="311"/>
      <c r="K93" s="294" t="s">
        <v>391</v>
      </c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135"/>
      <c r="Z93" s="132"/>
    </row>
    <row r="94" spans="1:26" ht="15" hidden="1" customHeight="1">
      <c r="A94" s="88"/>
      <c r="B94" s="132"/>
      <c r="C94" s="133"/>
      <c r="D94" s="134"/>
      <c r="E94" s="315"/>
      <c r="F94" s="315"/>
      <c r="G94" s="315"/>
      <c r="H94" s="315"/>
      <c r="I94" s="315"/>
      <c r="J94" s="315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135"/>
      <c r="Z94" s="132"/>
    </row>
    <row r="95" spans="1:26" ht="15" hidden="1" customHeight="1">
      <c r="A95" s="88"/>
      <c r="B95" s="132"/>
      <c r="C95" s="133"/>
      <c r="D95" s="134"/>
      <c r="E95" s="317" t="s">
        <v>392</v>
      </c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135"/>
      <c r="Z95" s="132"/>
    </row>
    <row r="96" spans="1:26" ht="15" hidden="1">
      <c r="A96" s="88"/>
      <c r="B96" s="132"/>
      <c r="C96" s="133"/>
      <c r="D96" s="134"/>
      <c r="E96" s="311" t="s">
        <v>393</v>
      </c>
      <c r="F96" s="311"/>
      <c r="G96" s="311"/>
      <c r="H96" s="311"/>
      <c r="I96" s="311"/>
      <c r="J96" s="311"/>
      <c r="K96" s="318" t="s">
        <v>411</v>
      </c>
      <c r="L96" s="318"/>
      <c r="M96" s="318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135"/>
      <c r="Z96" s="132"/>
    </row>
    <row r="97" spans="1:27" ht="15" hidden="1">
      <c r="A97" s="88"/>
      <c r="B97" s="132"/>
      <c r="C97" s="133"/>
      <c r="D97" s="134"/>
      <c r="E97" s="311" t="s">
        <v>394</v>
      </c>
      <c r="F97" s="311"/>
      <c r="G97" s="311"/>
      <c r="H97" s="311"/>
      <c r="I97" s="311"/>
      <c r="J97" s="311"/>
      <c r="K97" s="319" t="s">
        <v>412</v>
      </c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135"/>
      <c r="Z97" s="132"/>
    </row>
    <row r="98" spans="1:27" ht="15" hidden="1">
      <c r="A98" s="88"/>
      <c r="B98" s="132"/>
      <c r="C98" s="133"/>
      <c r="D98" s="134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135"/>
      <c r="Z98" s="132"/>
    </row>
    <row r="99" spans="1:27" ht="15" hidden="1" customHeight="1">
      <c r="A99" s="88"/>
      <c r="B99" s="132"/>
      <c r="C99" s="133"/>
      <c r="D99" s="134"/>
      <c r="E99" s="311" t="s">
        <v>393</v>
      </c>
      <c r="F99" s="311"/>
      <c r="G99" s="311"/>
      <c r="H99" s="311"/>
      <c r="I99" s="311"/>
      <c r="J99" s="311"/>
      <c r="K99" s="318" t="s">
        <v>413</v>
      </c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135"/>
      <c r="Z99" s="132"/>
    </row>
    <row r="100" spans="1:27" ht="15" hidden="1" customHeight="1">
      <c r="A100" s="88"/>
      <c r="B100" s="132"/>
      <c r="C100" s="133"/>
      <c r="D100" s="134"/>
      <c r="E100" s="311" t="s">
        <v>394</v>
      </c>
      <c r="F100" s="311"/>
      <c r="G100" s="311"/>
      <c r="H100" s="311"/>
      <c r="I100" s="311"/>
      <c r="J100" s="311"/>
      <c r="K100" s="319" t="s">
        <v>414</v>
      </c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135"/>
      <c r="Z100" s="132"/>
    </row>
    <row r="101" spans="1:27" ht="15" hidden="1">
      <c r="A101" s="88"/>
      <c r="B101" s="132"/>
      <c r="C101" s="133"/>
      <c r="D101" s="134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135"/>
      <c r="Z101" s="132"/>
    </row>
    <row r="102" spans="1:27" ht="15" hidden="1">
      <c r="A102" s="88"/>
      <c r="B102" s="132"/>
      <c r="C102" s="133"/>
      <c r="D102" s="134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135"/>
      <c r="Z102" s="132"/>
    </row>
    <row r="103" spans="1:27" ht="15" hidden="1">
      <c r="A103" s="88"/>
      <c r="B103" s="132"/>
      <c r="C103" s="133"/>
      <c r="D103" s="134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135"/>
      <c r="Z103" s="132"/>
    </row>
    <row r="104" spans="1:27" ht="15" hidden="1">
      <c r="A104" s="88"/>
      <c r="B104" s="132"/>
      <c r="C104" s="133"/>
      <c r="D104" s="134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135"/>
      <c r="Z104" s="132"/>
    </row>
    <row r="105" spans="1:27" ht="15" hidden="1">
      <c r="A105" s="88"/>
      <c r="B105" s="132"/>
      <c r="C105" s="133"/>
      <c r="D105" s="134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135"/>
      <c r="Z105" s="132"/>
    </row>
    <row r="106" spans="1:27" ht="15" hidden="1">
      <c r="A106" s="88"/>
      <c r="B106" s="132"/>
      <c r="C106" s="133"/>
      <c r="D106" s="134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135"/>
      <c r="Z106" s="132"/>
    </row>
    <row r="107" spans="1:27" ht="27" hidden="1" customHeight="1">
      <c r="A107" s="88"/>
      <c r="B107" s="132"/>
      <c r="C107" s="133"/>
      <c r="D107" s="137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135"/>
      <c r="Z107" s="132"/>
    </row>
    <row r="108" spans="1:27" ht="15" hidden="1">
      <c r="A108" s="88"/>
      <c r="B108" s="132"/>
      <c r="C108" s="133"/>
      <c r="D108" s="137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135"/>
      <c r="Z108" s="132"/>
    </row>
    <row r="109" spans="1:27" ht="25.5" customHeight="1">
      <c r="A109" s="88"/>
      <c r="B109" s="132"/>
      <c r="C109" s="133"/>
      <c r="D109" s="134"/>
      <c r="E109" s="314" t="s">
        <v>1</v>
      </c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  <c r="R109" s="314"/>
      <c r="S109" s="314"/>
      <c r="T109" s="314"/>
      <c r="U109" s="314"/>
      <c r="V109" s="314"/>
      <c r="W109" s="314"/>
      <c r="X109" s="314"/>
      <c r="Y109" s="135"/>
      <c r="Z109" s="132"/>
    </row>
    <row r="110" spans="1:27" ht="15" customHeight="1">
      <c r="A110" s="88"/>
      <c r="B110" s="132"/>
      <c r="C110" s="133"/>
      <c r="D110" s="134"/>
      <c r="E110" s="89"/>
      <c r="F110" s="89"/>
      <c r="G110" s="89"/>
      <c r="H110" s="94"/>
      <c r="I110" s="94"/>
      <c r="J110" s="94"/>
      <c r="K110" s="94"/>
      <c r="L110" s="94"/>
      <c r="M110" s="94"/>
      <c r="N110" s="94"/>
      <c r="O110" s="95"/>
      <c r="P110" s="95"/>
      <c r="Q110" s="95"/>
      <c r="R110" s="95"/>
      <c r="S110" s="95"/>
      <c r="T110" s="95"/>
      <c r="U110" s="89"/>
      <c r="V110" s="89"/>
      <c r="W110" s="89"/>
      <c r="X110" s="89"/>
      <c r="Y110" s="135"/>
      <c r="Z110" s="132"/>
    </row>
    <row r="111" spans="1:27" ht="15" customHeight="1">
      <c r="A111" s="88"/>
      <c r="B111" s="132"/>
      <c r="C111" s="133"/>
      <c r="D111" s="134"/>
      <c r="E111" s="96"/>
      <c r="F111" s="313" t="s">
        <v>2</v>
      </c>
      <c r="G111" s="313"/>
      <c r="H111" s="313"/>
      <c r="I111" s="313"/>
      <c r="J111" s="313"/>
      <c r="K111" s="313"/>
      <c r="L111" s="313"/>
      <c r="M111" s="313"/>
      <c r="N111" s="313"/>
      <c r="O111" s="313"/>
      <c r="P111" s="313"/>
      <c r="Q111" s="313"/>
      <c r="R111" s="313"/>
      <c r="S111" s="313"/>
      <c r="T111" s="95"/>
      <c r="U111" s="89"/>
      <c r="V111" s="89"/>
      <c r="W111" s="89"/>
      <c r="X111" s="89"/>
      <c r="Y111" s="135"/>
      <c r="Z111" s="132"/>
      <c r="AA111" s="82" t="s">
        <v>3</v>
      </c>
    </row>
    <row r="112" spans="1:27" ht="15" customHeight="1">
      <c r="A112" s="88"/>
      <c r="B112" s="132"/>
      <c r="C112" s="133"/>
      <c r="D112" s="134"/>
      <c r="E112" s="89"/>
      <c r="F112" s="89"/>
      <c r="G112" s="89"/>
      <c r="H112" s="94"/>
      <c r="I112" s="94"/>
      <c r="J112" s="94"/>
      <c r="K112" s="94"/>
      <c r="L112" s="94"/>
      <c r="M112" s="94"/>
      <c r="N112" s="94"/>
      <c r="O112" s="95"/>
      <c r="P112" s="95"/>
      <c r="Q112" s="95"/>
      <c r="R112" s="95"/>
      <c r="S112" s="95"/>
      <c r="T112" s="95"/>
      <c r="U112" s="89"/>
      <c r="V112" s="89"/>
      <c r="W112" s="89"/>
      <c r="X112" s="89"/>
      <c r="Y112" s="135"/>
      <c r="Z112" s="132"/>
    </row>
    <row r="113" spans="1:26" ht="15">
      <c r="A113" s="88"/>
      <c r="B113" s="132"/>
      <c r="C113" s="133"/>
      <c r="D113" s="134"/>
      <c r="E113" s="89"/>
      <c r="F113" s="313" t="s">
        <v>4</v>
      </c>
      <c r="G113" s="313"/>
      <c r="H113" s="313"/>
      <c r="I113" s="313"/>
      <c r="J113" s="313"/>
      <c r="K113" s="313"/>
      <c r="L113" s="313"/>
      <c r="M113" s="313"/>
      <c r="N113" s="313"/>
      <c r="O113" s="313"/>
      <c r="P113" s="313"/>
      <c r="Q113" s="313"/>
      <c r="R113" s="313"/>
      <c r="S113" s="313"/>
      <c r="T113" s="313"/>
      <c r="U113" s="313"/>
      <c r="V113" s="313"/>
      <c r="W113" s="313"/>
      <c r="X113" s="313"/>
      <c r="Y113" s="135"/>
      <c r="Z113" s="132"/>
    </row>
    <row r="114" spans="1:26" ht="15">
      <c r="A114" s="88"/>
      <c r="B114" s="132"/>
      <c r="C114" s="133"/>
      <c r="D114" s="134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135"/>
      <c r="Z114" s="132"/>
    </row>
    <row r="115" spans="1:26" ht="15">
      <c r="A115" s="88"/>
      <c r="B115" s="132"/>
      <c r="C115" s="133"/>
      <c r="D115" s="134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135"/>
      <c r="Z115" s="132"/>
    </row>
    <row r="116" spans="1:26" ht="15">
      <c r="A116" s="88"/>
      <c r="B116" s="132"/>
      <c r="C116" s="133"/>
      <c r="D116" s="134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135"/>
      <c r="Z116" s="132"/>
    </row>
    <row r="117" spans="1:26" ht="15">
      <c r="A117" s="88"/>
      <c r="B117" s="132"/>
      <c r="C117" s="133"/>
      <c r="D117" s="134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135"/>
      <c r="Z117" s="132"/>
    </row>
    <row r="118" spans="1:26" ht="15">
      <c r="A118" s="88"/>
      <c r="B118" s="132"/>
      <c r="C118" s="133"/>
      <c r="D118" s="134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135"/>
      <c r="Z118" s="132"/>
    </row>
    <row r="119" spans="1:26" ht="15">
      <c r="A119" s="88"/>
      <c r="B119" s="132"/>
      <c r="C119" s="133"/>
      <c r="D119" s="134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135"/>
      <c r="Z119" s="132"/>
    </row>
    <row r="120" spans="1:26" ht="15">
      <c r="A120" s="88"/>
      <c r="B120" s="132"/>
      <c r="C120" s="133"/>
      <c r="D120" s="134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135"/>
      <c r="Z120" s="132"/>
    </row>
    <row r="121" spans="1:26" ht="15">
      <c r="A121" s="88"/>
      <c r="B121" s="132"/>
      <c r="C121" s="133"/>
      <c r="D121" s="134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135"/>
      <c r="Z121" s="132"/>
    </row>
    <row r="122" spans="1:26" ht="30" customHeight="1">
      <c r="A122" s="88"/>
      <c r="B122" s="132"/>
      <c r="C122" s="133"/>
      <c r="D122" s="134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135"/>
      <c r="Z122" s="132"/>
    </row>
    <row r="123" spans="1:26" ht="31.5" customHeight="1">
      <c r="A123" s="88"/>
      <c r="B123" s="132"/>
      <c r="C123" s="133"/>
      <c r="D123" s="134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135"/>
      <c r="Z123" s="132"/>
    </row>
    <row r="124" spans="1:26" ht="15" customHeight="1">
      <c r="A124" s="88"/>
      <c r="B124" s="143"/>
      <c r="C124" s="144"/>
      <c r="D124" s="145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46"/>
      <c r="Z124" s="132"/>
    </row>
  </sheetData>
  <sheetProtection password="FA9C" sheet="1" objects="1" scenarios="1" formatColumns="0" formatRows="0"/>
  <dataConsolidate/>
  <mergeCells count="42">
    <mergeCell ref="F111:S111"/>
    <mergeCell ref="F113:X113"/>
    <mergeCell ref="E109:X109"/>
    <mergeCell ref="E93:J93"/>
    <mergeCell ref="K93:X93"/>
    <mergeCell ref="E94:J94"/>
    <mergeCell ref="K94:X94"/>
    <mergeCell ref="E95:X95"/>
    <mergeCell ref="E96:J96"/>
    <mergeCell ref="K96:X96"/>
    <mergeCell ref="E99:J99"/>
    <mergeCell ref="E100:J100"/>
    <mergeCell ref="K99:X99"/>
    <mergeCell ref="K100:X100"/>
    <mergeCell ref="E97:J97"/>
    <mergeCell ref="K97:X97"/>
    <mergeCell ref="F22:M22"/>
    <mergeCell ref="P22:X22"/>
    <mergeCell ref="E46:X57"/>
    <mergeCell ref="H61:X61"/>
    <mergeCell ref="E58:G58"/>
    <mergeCell ref="H58:X58"/>
    <mergeCell ref="E59:J59"/>
    <mergeCell ref="K59:X59"/>
    <mergeCell ref="E60:J60"/>
    <mergeCell ref="E35:X39"/>
    <mergeCell ref="E41:X45"/>
    <mergeCell ref="E40:X40"/>
    <mergeCell ref="B2:G2"/>
    <mergeCell ref="B3:C3"/>
    <mergeCell ref="B5:Y5"/>
    <mergeCell ref="E7:X19"/>
    <mergeCell ref="F21:M21"/>
    <mergeCell ref="P21:X21"/>
    <mergeCell ref="E71:X71"/>
    <mergeCell ref="K60:X60"/>
    <mergeCell ref="E92:G92"/>
    <mergeCell ref="H92:X92"/>
    <mergeCell ref="E72:X72"/>
    <mergeCell ref="E73:X75"/>
    <mergeCell ref="E77:X77"/>
    <mergeCell ref="E80:X80"/>
  </mergeCells>
  <phoneticPr fontId="3" type="noConversion"/>
  <hyperlinks>
    <hyperlink ref="E40:X40" location="Инструкция!A1" tooltip="Информация о региональных органах регулирования" display="Информация о региональных органах регулирования"/>
    <hyperlink ref="K59:X59" location="Инструкция!A1" tooltip="Обратиться за помощью" display="Обратиться за помощью"/>
    <hyperlink ref="K60:X60" location="Инструкция!A1" tooltip="Перейти" display="Перейти"/>
    <hyperlink ref="L93:X93" location="Инструкция!A1" display="Перейти к разделу"/>
    <hyperlink ref="K93:X93" location="Инструкция!A1" tooltip="Перейти к разделу" display="Перейти к разделу"/>
    <hyperlink ref="E71:X71" location="Инструкция!A1" tooltip="Указания по заполнению формы федерального статистического наблюдения" display="Указания по заполнению формы федерального статистического наблюдения"/>
    <hyperlink ref="E77:X77" location="Инструкция!A1" tooltip="Руководство по загрузке документов" display="Руководство по загрузке документов"/>
    <hyperlink ref="E80:X80" location="Инструкция!A1" tooltip="Пояснительная записка" display="Пояснительная записк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33825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130</xdr:row>
                <xdr:rowOff>38100</xdr:rowOff>
              </to>
            </anchor>
          </objectPr>
        </oleObject>
      </mc:Choice>
      <mc:Fallback>
        <oleObject progId="Word.Document.8" shapeId="3338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41">
    <tabColor indexed="31"/>
    <pageSetUpPr fitToPage="1"/>
  </sheetPr>
  <dimension ref="A1:M39"/>
  <sheetViews>
    <sheetView showGridLines="0" zoomScaleNormal="100" workbookViewId="0">
      <pane xSplit="5" ySplit="12" topLeftCell="F13" activePane="bottomRight" state="frozen"/>
      <selection activeCell="I44" sqref="I44"/>
      <selection pane="topRight" activeCell="I44" sqref="I44"/>
      <selection pane="bottomLeft" activeCell="I44" sqref="I44"/>
      <selection pane="bottomRight" activeCell="F27" sqref="F27"/>
    </sheetView>
  </sheetViews>
  <sheetFormatPr defaultRowHeight="11.25"/>
  <cols>
    <col min="1" max="2" width="9.140625" style="73" hidden="1" customWidth="1"/>
    <col min="3" max="3" width="4.140625" style="73" customWidth="1"/>
    <col min="4" max="4" width="40.7109375" style="73" customWidth="1"/>
    <col min="5" max="5" width="6.7109375" style="73" customWidth="1"/>
    <col min="6" max="10" width="19.7109375" style="73" customWidth="1"/>
    <col min="11" max="16384" width="9.140625" style="73"/>
  </cols>
  <sheetData>
    <row r="1" spans="1:10" hidden="1"/>
    <row r="2" spans="1:10" hidden="1"/>
    <row r="3" spans="1:10" hidden="1"/>
    <row r="4" spans="1:10" hidden="1">
      <c r="A4" s="64"/>
      <c r="B4" s="74"/>
      <c r="C4" s="74"/>
      <c r="D4" s="74"/>
    </row>
    <row r="5" spans="1:10" hidden="1">
      <c r="A5" s="66"/>
    </row>
    <row r="6" spans="1:10" hidden="1">
      <c r="A6" s="66"/>
    </row>
    <row r="7" spans="1:10" ht="12" customHeight="1">
      <c r="A7" s="66"/>
      <c r="D7" s="193"/>
      <c r="E7" s="193"/>
      <c r="F7" s="193"/>
      <c r="J7" s="75"/>
    </row>
    <row r="8" spans="1:10" ht="12" customHeight="1">
      <c r="A8" s="66"/>
      <c r="D8" s="163" t="s">
        <v>213</v>
      </c>
      <c r="E8" s="194"/>
      <c r="F8" s="194"/>
    </row>
    <row r="9" spans="1:10" ht="12" customHeight="1">
      <c r="A9" s="66"/>
      <c r="D9" s="166" t="str">
        <f>IF(org="","Не определено",org)</f>
        <v>АО "Международный аэропорт Владивосток"</v>
      </c>
      <c r="E9" s="193"/>
      <c r="F9" s="193"/>
    </row>
    <row r="10" spans="1:10" ht="12" customHeight="1">
      <c r="D10" s="194"/>
      <c r="E10" s="194"/>
      <c r="F10" s="194"/>
      <c r="G10" s="193"/>
      <c r="H10" s="76"/>
      <c r="I10" s="76"/>
      <c r="J10" s="179" t="s">
        <v>362</v>
      </c>
    </row>
    <row r="11" spans="1:10" ht="66.75" customHeight="1">
      <c r="C11" s="193"/>
      <c r="D11" s="195" t="s">
        <v>338</v>
      </c>
      <c r="E11" s="195" t="s">
        <v>217</v>
      </c>
      <c r="F11" s="195" t="s">
        <v>225</v>
      </c>
      <c r="G11" s="195" t="s">
        <v>339</v>
      </c>
      <c r="H11" s="195" t="s">
        <v>340</v>
      </c>
      <c r="I11" s="195" t="s">
        <v>341</v>
      </c>
      <c r="J11" s="196" t="s">
        <v>342</v>
      </c>
    </row>
    <row r="12" spans="1:10" ht="12" customHeight="1">
      <c r="D12" s="209">
        <v>1</v>
      </c>
      <c r="E12" s="209">
        <v>2</v>
      </c>
      <c r="F12" s="209">
        <v>3</v>
      </c>
      <c r="G12" s="209">
        <v>4</v>
      </c>
      <c r="H12" s="209">
        <v>5</v>
      </c>
      <c r="I12" s="209">
        <v>6</v>
      </c>
      <c r="J12" s="210">
        <v>7</v>
      </c>
    </row>
    <row r="13" spans="1:10" ht="15" customHeight="1">
      <c r="C13" s="193"/>
      <c r="D13" s="177" t="s">
        <v>363</v>
      </c>
      <c r="E13" s="178">
        <v>100</v>
      </c>
      <c r="F13" s="215">
        <f>F14+F15+F16+F17+F18+F19+F20+F21+F23+F24+F25+F26</f>
        <v>519.87300000000005</v>
      </c>
      <c r="G13" s="215">
        <f>G14+G15+G18+G19+G20+G21+G23+G24+G25+G26</f>
        <v>1830.00458</v>
      </c>
      <c r="H13" s="215">
        <f>H15+H16+H17+H18+H21+H22+H23+H24+H25+H26</f>
        <v>0</v>
      </c>
      <c r="I13" s="215">
        <f>I15+I18+I21+I22+I23+I24+I25+I26</f>
        <v>0</v>
      </c>
      <c r="J13" s="218">
        <f>SUM(J16,J17,J18,J21,J23,J24,J25,J26)</f>
        <v>1830.00458</v>
      </c>
    </row>
    <row r="14" spans="1:10" ht="15" customHeight="1">
      <c r="C14" s="193"/>
      <c r="D14" s="177" t="s">
        <v>344</v>
      </c>
      <c r="E14" s="178">
        <v>101</v>
      </c>
      <c r="F14" s="216"/>
      <c r="G14" s="216"/>
      <c r="H14" s="200" t="s">
        <v>345</v>
      </c>
      <c r="I14" s="200" t="s">
        <v>345</v>
      </c>
      <c r="J14" s="201" t="s">
        <v>345</v>
      </c>
    </row>
    <row r="15" spans="1:10" ht="15" customHeight="1">
      <c r="C15" s="193"/>
      <c r="D15" s="177" t="s">
        <v>346</v>
      </c>
      <c r="E15" s="178">
        <v>102</v>
      </c>
      <c r="F15" s="216"/>
      <c r="G15" s="216"/>
      <c r="H15" s="216"/>
      <c r="I15" s="216"/>
      <c r="J15" s="201" t="s">
        <v>345</v>
      </c>
    </row>
    <row r="16" spans="1:10" ht="15" customHeight="1">
      <c r="C16" s="193"/>
      <c r="D16" s="177" t="s">
        <v>347</v>
      </c>
      <c r="E16" s="178">
        <v>103</v>
      </c>
      <c r="F16" s="216"/>
      <c r="G16" s="200" t="s">
        <v>345</v>
      </c>
      <c r="H16" s="216"/>
      <c r="I16" s="200" t="s">
        <v>345</v>
      </c>
      <c r="J16" s="2"/>
    </row>
    <row r="17" spans="1:11" ht="15" customHeight="1">
      <c r="C17" s="193"/>
      <c r="D17" s="177" t="s">
        <v>348</v>
      </c>
      <c r="E17" s="178">
        <v>104</v>
      </c>
      <c r="F17" s="216"/>
      <c r="G17" s="200" t="s">
        <v>345</v>
      </c>
      <c r="H17" s="216"/>
      <c r="I17" s="200" t="s">
        <v>345</v>
      </c>
      <c r="J17" s="2"/>
    </row>
    <row r="18" spans="1:11" ht="15" customHeight="1">
      <c r="C18" s="193"/>
      <c r="D18" s="177" t="s">
        <v>349</v>
      </c>
      <c r="E18" s="178">
        <v>105</v>
      </c>
      <c r="F18" s="216"/>
      <c r="G18" s="216"/>
      <c r="H18" s="216"/>
      <c r="I18" s="216"/>
      <c r="J18" s="219"/>
    </row>
    <row r="19" spans="1:11" ht="15" customHeight="1">
      <c r="C19" s="193"/>
      <c r="D19" s="177" t="s">
        <v>350</v>
      </c>
      <c r="E19" s="178">
        <v>106</v>
      </c>
      <c r="F19" s="216"/>
      <c r="G19" s="216"/>
      <c r="H19" s="200" t="s">
        <v>345</v>
      </c>
      <c r="I19" s="200" t="s">
        <v>345</v>
      </c>
      <c r="J19" s="198" t="s">
        <v>345</v>
      </c>
    </row>
    <row r="20" spans="1:11" ht="15" customHeight="1">
      <c r="C20" s="193"/>
      <c r="D20" s="177" t="s">
        <v>351</v>
      </c>
      <c r="E20" s="178">
        <v>107</v>
      </c>
      <c r="F20" s="216"/>
      <c r="G20" s="216"/>
      <c r="H20" s="200" t="s">
        <v>345</v>
      </c>
      <c r="I20" s="200" t="s">
        <v>345</v>
      </c>
      <c r="J20" s="198" t="s">
        <v>345</v>
      </c>
    </row>
    <row r="21" spans="1:11" ht="15" customHeight="1">
      <c r="C21" s="193"/>
      <c r="D21" s="177" t="s">
        <v>352</v>
      </c>
      <c r="E21" s="178">
        <v>108</v>
      </c>
      <c r="F21" s="216"/>
      <c r="G21" s="216"/>
      <c r="H21" s="216"/>
      <c r="I21" s="216"/>
      <c r="J21" s="219"/>
    </row>
    <row r="22" spans="1:11" ht="15" customHeight="1">
      <c r="C22" s="193"/>
      <c r="D22" s="177" t="s">
        <v>353</v>
      </c>
      <c r="E22" s="178">
        <v>109</v>
      </c>
      <c r="F22" s="200" t="s">
        <v>345</v>
      </c>
      <c r="G22" s="200" t="s">
        <v>345</v>
      </c>
      <c r="H22" s="216"/>
      <c r="I22" s="216"/>
      <c r="J22" s="198" t="s">
        <v>345</v>
      </c>
    </row>
    <row r="23" spans="1:11" ht="15" customHeight="1">
      <c r="C23" s="193"/>
      <c r="D23" s="177" t="s">
        <v>354</v>
      </c>
      <c r="E23" s="178">
        <v>110</v>
      </c>
      <c r="F23" s="216"/>
      <c r="G23" s="216"/>
      <c r="H23" s="216"/>
      <c r="I23" s="216"/>
      <c r="J23" s="218">
        <f>I23+G23</f>
        <v>0</v>
      </c>
    </row>
    <row r="24" spans="1:11" ht="15" customHeight="1">
      <c r="C24" s="193"/>
      <c r="D24" s="177" t="s">
        <v>355</v>
      </c>
      <c r="E24" s="178">
        <v>111</v>
      </c>
      <c r="F24" s="216"/>
      <c r="G24" s="216"/>
      <c r="H24" s="216"/>
      <c r="I24" s="216"/>
      <c r="J24" s="218">
        <f>I24+G24</f>
        <v>0</v>
      </c>
    </row>
    <row r="25" spans="1:11" ht="22.5">
      <c r="C25" s="193"/>
      <c r="D25" s="177" t="s">
        <v>356</v>
      </c>
      <c r="E25" s="178">
        <v>112</v>
      </c>
      <c r="F25" s="216"/>
      <c r="G25" s="216"/>
      <c r="H25" s="216"/>
      <c r="I25" s="216"/>
      <c r="J25" s="218">
        <f>I25+G25</f>
        <v>0</v>
      </c>
    </row>
    <row r="26" spans="1:11" ht="22.5">
      <c r="C26" s="193"/>
      <c r="D26" s="177" t="s">
        <v>357</v>
      </c>
      <c r="E26" s="178">
        <v>113</v>
      </c>
      <c r="F26" s="216">
        <v>519.87300000000005</v>
      </c>
      <c r="G26" s="216">
        <f>274.57347+1555.43111</f>
        <v>1830.00458</v>
      </c>
      <c r="H26" s="216"/>
      <c r="I26" s="216"/>
      <c r="J26" s="218">
        <f>I26+G26</f>
        <v>1830.00458</v>
      </c>
    </row>
    <row r="27" spans="1:11" ht="15" customHeight="1">
      <c r="C27" s="193"/>
      <c r="D27" s="177" t="s">
        <v>364</v>
      </c>
      <c r="E27" s="178">
        <v>114</v>
      </c>
      <c r="F27" s="215">
        <f>F13-'Раздел III'!F13</f>
        <v>147.60114000000004</v>
      </c>
      <c r="G27" s="215">
        <f>G13-'Раздел III'!G13</f>
        <v>159.69487000000004</v>
      </c>
      <c r="H27" s="215">
        <f>H13-'Раздел III'!H13</f>
        <v>0</v>
      </c>
      <c r="I27" s="215">
        <f>I13-'Раздел III'!I13</f>
        <v>0</v>
      </c>
      <c r="J27" s="218">
        <f>J13-'Раздел III'!J13</f>
        <v>159.69487000000004</v>
      </c>
    </row>
    <row r="28" spans="1:11" ht="15" customHeight="1">
      <c r="C28" s="193"/>
      <c r="D28" s="175" t="s">
        <v>365</v>
      </c>
      <c r="E28" s="176">
        <v>200</v>
      </c>
      <c r="F28" s="217"/>
      <c r="G28" s="199" t="s">
        <v>345</v>
      </c>
      <c r="H28" s="217"/>
      <c r="I28" s="199" t="s">
        <v>345</v>
      </c>
      <c r="J28" s="198" t="s">
        <v>345</v>
      </c>
    </row>
    <row r="31" spans="1:11" s="248" customFormat="1" ht="12.75">
      <c r="A31" s="247"/>
      <c r="D31" s="248" t="s">
        <v>38</v>
      </c>
      <c r="E31" s="330" t="str">
        <f>IF(Титульный!$G$43="","",Титульный!$G$43)</f>
        <v>Лукишин Игорь Геннадьевич</v>
      </c>
      <c r="F31" s="330"/>
      <c r="G31" s="330"/>
      <c r="H31" s="330"/>
      <c r="J31" s="332"/>
      <c r="K31" s="333"/>
    </row>
    <row r="32" spans="1:11" s="248" customFormat="1" ht="12.75">
      <c r="A32" s="247"/>
      <c r="E32" s="334" t="s">
        <v>39</v>
      </c>
      <c r="F32" s="334"/>
      <c r="G32" s="334"/>
      <c r="H32" s="334"/>
      <c r="J32" s="335" t="s">
        <v>40</v>
      </c>
      <c r="K32" s="334"/>
    </row>
    <row r="33" spans="1:13" s="248" customFormat="1" ht="12.75">
      <c r="A33" s="247"/>
      <c r="G33" s="250"/>
      <c r="K33" s="250"/>
    </row>
    <row r="34" spans="1:13" s="248" customFormat="1" ht="12.75">
      <c r="A34" s="247"/>
    </row>
    <row r="35" spans="1:13" s="248" customFormat="1" ht="12.75">
      <c r="A35" s="247"/>
      <c r="D35" s="251" t="s">
        <v>41</v>
      </c>
      <c r="E35" s="330" t="str">
        <f>IF(Титульный!$G$50="","",Титульный!$G$50)</f>
        <v>Начальник службы ЭСТОП</v>
      </c>
      <c r="F35" s="330"/>
      <c r="G35" s="249"/>
      <c r="H35" s="330" t="str">
        <f>IF(Титульный!$G$49="","",Титульный!$G$49)</f>
        <v>Боровой Сергей Юрьевич</v>
      </c>
      <c r="I35" s="330"/>
      <c r="J35" s="330"/>
      <c r="K35" s="249"/>
      <c r="L35" s="252"/>
      <c r="M35" s="252"/>
    </row>
    <row r="36" spans="1:13" s="248" customFormat="1" ht="12.75">
      <c r="A36" s="247"/>
      <c r="D36" s="251" t="s">
        <v>42</v>
      </c>
      <c r="E36" s="329" t="s">
        <v>43</v>
      </c>
      <c r="F36" s="329"/>
      <c r="G36" s="250"/>
      <c r="H36" s="329" t="s">
        <v>39</v>
      </c>
      <c r="I36" s="329"/>
      <c r="J36" s="329"/>
      <c r="K36" s="250"/>
      <c r="L36" s="329" t="s">
        <v>40</v>
      </c>
      <c r="M36" s="329"/>
    </row>
    <row r="37" spans="1:13" s="248" customFormat="1" ht="12.75">
      <c r="A37" s="247"/>
      <c r="D37" s="251" t="s">
        <v>44</v>
      </c>
    </row>
    <row r="38" spans="1:13" s="248" customFormat="1" ht="12.75">
      <c r="A38" s="247"/>
      <c r="E38" s="330" t="str">
        <f>IF(Титульный!$G$51="","",Титульный!$G$51)</f>
        <v>8(423)2306-940</v>
      </c>
      <c r="F38" s="330"/>
      <c r="G38" s="330"/>
      <c r="I38" s="253" t="s">
        <v>45</v>
      </c>
      <c r="J38" s="251"/>
    </row>
    <row r="39" spans="1:13" s="248" customFormat="1" ht="12.75">
      <c r="A39" s="247"/>
      <c r="E39" s="331" t="s">
        <v>46</v>
      </c>
      <c r="F39" s="331"/>
      <c r="G39" s="331"/>
      <c r="I39" s="254" t="s">
        <v>47</v>
      </c>
      <c r="J39" s="254"/>
    </row>
  </sheetData>
  <sheetProtection password="FA9C" sheet="1" objects="1" scenarios="1" formatColumns="0" formatRows="0"/>
  <mergeCells count="11">
    <mergeCell ref="E36:F36"/>
    <mergeCell ref="H36:J36"/>
    <mergeCell ref="L36:M36"/>
    <mergeCell ref="E38:G38"/>
    <mergeCell ref="E39:G39"/>
    <mergeCell ref="E31:H31"/>
    <mergeCell ref="J31:K31"/>
    <mergeCell ref="E32:H32"/>
    <mergeCell ref="J32:K32"/>
    <mergeCell ref="E35:F35"/>
    <mergeCell ref="H35:J35"/>
  </mergeCells>
  <phoneticPr fontId="3" type="noConversion"/>
  <dataValidations count="1">
    <dataValidation type="decimal" allowBlank="1" showErrorMessage="1" errorTitle="Ошибка" error="Допускается ввод только действительных чисел!" sqref="F13 H28 F28 I18:J18 H22:I22 H21:J21 G18:G21 F14:G15 H16:H18 F16:F21 H15:I15 F23:J27 J16:J17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96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4"/>
  <sheetViews>
    <sheetView showGridLines="0" topLeftCell="C7" zoomScaleNormal="100" workbookViewId="0"/>
  </sheetViews>
  <sheetFormatPr defaultRowHeight="14.25"/>
  <cols>
    <col min="1" max="2" width="9.140625" style="99" hidden="1" customWidth="1"/>
    <col min="3" max="3" width="3.7109375" style="98" bestFit="1" customWidth="1"/>
    <col min="4" max="4" width="6.28515625" style="99" bestFit="1" customWidth="1"/>
    <col min="5" max="5" width="94.85546875" style="99" customWidth="1"/>
    <col min="6" max="16384" width="9.140625" style="99"/>
  </cols>
  <sheetData>
    <row r="1" spans="3:5" hidden="1"/>
    <row r="2" spans="3:5" hidden="1"/>
    <row r="3" spans="3:5" hidden="1"/>
    <row r="4" spans="3:5" hidden="1"/>
    <row r="5" spans="3:5" hidden="1"/>
    <row r="6" spans="3:5" hidden="1"/>
    <row r="7" spans="3:5" s="102" customFormat="1" ht="12" customHeight="1">
      <c r="C7" s="103"/>
      <c r="D7" s="104"/>
      <c r="E7" s="104"/>
    </row>
    <row r="8" spans="3:5" s="102" customFormat="1" ht="12" customHeight="1">
      <c r="C8" s="103"/>
      <c r="D8" s="372" t="s">
        <v>5</v>
      </c>
      <c r="E8" s="372"/>
    </row>
    <row r="9" spans="3:5" s="102" customFormat="1" ht="12" customHeight="1">
      <c r="C9" s="103"/>
      <c r="D9" s="373" t="str">
        <f>IF(org="","Не определено",org)</f>
        <v>АО "Международный аэропорт Владивосток"</v>
      </c>
      <c r="E9" s="373"/>
    </row>
    <row r="10" spans="3:5" s="102" customFormat="1" ht="12" customHeight="1">
      <c r="C10" s="103"/>
      <c r="D10" s="104"/>
      <c r="E10" s="104"/>
    </row>
    <row r="11" spans="3:5" s="102" customFormat="1" ht="15" customHeight="1">
      <c r="C11" s="103"/>
      <c r="D11" s="105" t="s">
        <v>6</v>
      </c>
      <c r="E11" s="106" t="s">
        <v>7</v>
      </c>
    </row>
    <row r="12" spans="3:5" s="102" customFormat="1" ht="12" customHeight="1">
      <c r="C12" s="103"/>
      <c r="D12" s="70">
        <v>1</v>
      </c>
      <c r="E12" s="70">
        <v>2</v>
      </c>
    </row>
    <row r="13" spans="3:5" ht="15" hidden="1" customHeight="1">
      <c r="C13" s="100"/>
      <c r="D13" s="107">
        <v>0</v>
      </c>
      <c r="E13" s="101"/>
    </row>
    <row r="14" spans="3:5" ht="15" customHeight="1">
      <c r="C14" s="100"/>
      <c r="D14" s="108"/>
      <c r="E14" s="109" t="s">
        <v>8</v>
      </c>
    </row>
  </sheetData>
  <sheetProtection password="FA9C" sheet="1" objects="1" scenarios="1" formatColumns="0" formatRows="0"/>
  <mergeCells count="2">
    <mergeCell ref="D8:E8"/>
    <mergeCell ref="D9:E9"/>
  </mergeCells>
  <phoneticPr fontId="3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">
      <formula1>900</formula1>
    </dataValidation>
  </dataValidations>
  <pageMargins left="0.75" right="0.75" top="1" bottom="1" header="0.5" footer="0.5"/>
  <pageSetup paperSize="0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D5"/>
  <sheetViews>
    <sheetView showGridLines="0" zoomScaleNormal="100" workbookViewId="0"/>
  </sheetViews>
  <sheetFormatPr defaultRowHeight="11.25"/>
  <cols>
    <col min="1" max="1" width="4.7109375" style="77" customWidth="1"/>
    <col min="2" max="2" width="27.28515625" style="77" customWidth="1"/>
    <col min="3" max="3" width="103.28515625" style="77" customWidth="1"/>
    <col min="4" max="4" width="17.7109375" style="77" customWidth="1"/>
    <col min="5" max="16384" width="9.140625" style="77"/>
  </cols>
  <sheetData>
    <row r="1" spans="2:4" ht="12" customHeight="1"/>
    <row r="2" spans="2:4" ht="12" customHeight="1">
      <c r="B2" s="118" t="s">
        <v>203</v>
      </c>
      <c r="C2" s="118"/>
      <c r="D2" s="118"/>
    </row>
    <row r="3" spans="2:4" ht="12" customHeight="1">
      <c r="B3" s="116" t="str">
        <f>IF(org="","Не определено",org)</f>
        <v>АО "Международный аэропорт Владивосток"</v>
      </c>
      <c r="C3" s="119"/>
      <c r="D3" s="119"/>
    </row>
    <row r="4" spans="2:4" ht="12" customHeight="1"/>
    <row r="5" spans="2:4" ht="15" customHeight="1">
      <c r="B5" s="97" t="s">
        <v>204</v>
      </c>
      <c r="C5" s="97" t="s">
        <v>205</v>
      </c>
      <c r="D5" s="97" t="s">
        <v>56</v>
      </c>
    </row>
  </sheetData>
  <sheetProtection password="FA9C" sheet="1" objects="1" scenarios="1" formatColumns="0" formatRows="0"/>
  <phoneticPr fontId="3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14"/>
  <sheetViews>
    <sheetView showGridLines="0" workbookViewId="0">
      <selection activeCell="C25" sqref="C25"/>
    </sheetView>
  </sheetViews>
  <sheetFormatPr defaultRowHeight="11.25"/>
  <cols>
    <col min="1" max="1" width="20" style="112" customWidth="1"/>
    <col min="2" max="2" width="9.140625" style="112"/>
    <col min="3" max="3" width="22" style="112" customWidth="1"/>
    <col min="4" max="16384" width="9.140625" style="112"/>
  </cols>
  <sheetData>
    <row r="1" spans="1:3">
      <c r="A1" s="112">
        <v>14</v>
      </c>
    </row>
    <row r="2" spans="1:3">
      <c r="A2" s="112" t="s">
        <v>1260</v>
      </c>
      <c r="B2" s="112" t="s">
        <v>1261</v>
      </c>
      <c r="C2" s="112" t="s">
        <v>1262</v>
      </c>
    </row>
    <row r="3" spans="1:3">
      <c r="A3" s="112" t="s">
        <v>1263</v>
      </c>
      <c r="B3" s="112" t="s">
        <v>1261</v>
      </c>
      <c r="C3" s="112" t="s">
        <v>1262</v>
      </c>
    </row>
    <row r="4" spans="1:3">
      <c r="A4" s="112" t="s">
        <v>1264</v>
      </c>
      <c r="B4" s="112" t="s">
        <v>1261</v>
      </c>
      <c r="C4" s="112" t="s">
        <v>1262</v>
      </c>
    </row>
    <row r="5" spans="1:3">
      <c r="A5" s="246" t="s">
        <v>1265</v>
      </c>
      <c r="B5" s="112" t="s">
        <v>1261</v>
      </c>
      <c r="C5" s="112" t="s">
        <v>1262</v>
      </c>
    </row>
    <row r="6" spans="1:3">
      <c r="A6" s="112" t="s">
        <v>1266</v>
      </c>
      <c r="B6" s="112" t="s">
        <v>1261</v>
      </c>
      <c r="C6" s="112" t="s">
        <v>1262</v>
      </c>
    </row>
    <row r="7" spans="1:3">
      <c r="A7" s="112" t="s">
        <v>1267</v>
      </c>
      <c r="B7" s="112" t="s">
        <v>1261</v>
      </c>
      <c r="C7" s="112" t="s">
        <v>1262</v>
      </c>
    </row>
    <row r="8" spans="1:3">
      <c r="A8" s="112" t="s">
        <v>1268</v>
      </c>
      <c r="B8" s="112" t="s">
        <v>1269</v>
      </c>
      <c r="C8" s="112" t="s">
        <v>1262</v>
      </c>
    </row>
    <row r="9" spans="1:3">
      <c r="A9" s="112" t="s">
        <v>1270</v>
      </c>
      <c r="B9" s="112" t="s">
        <v>1261</v>
      </c>
      <c r="C9" s="112" t="s">
        <v>1262</v>
      </c>
    </row>
    <row r="10" spans="1:3">
      <c r="A10" s="112" t="s">
        <v>1271</v>
      </c>
      <c r="B10" s="112" t="s">
        <v>1261</v>
      </c>
      <c r="C10" s="112" t="s">
        <v>1262</v>
      </c>
    </row>
    <row r="11" spans="1:3">
      <c r="A11" s="112" t="s">
        <v>1272</v>
      </c>
      <c r="B11" s="112" t="s">
        <v>1261</v>
      </c>
      <c r="C11" s="112" t="s">
        <v>1262</v>
      </c>
    </row>
    <row r="12" spans="1:3">
      <c r="A12" s="112" t="s">
        <v>1273</v>
      </c>
      <c r="B12" s="112" t="s">
        <v>1261</v>
      </c>
      <c r="C12" s="246" t="s">
        <v>1262</v>
      </c>
    </row>
    <row r="13" spans="1:3">
      <c r="A13" s="112" t="s">
        <v>1274</v>
      </c>
      <c r="B13" s="112" t="s">
        <v>1261</v>
      </c>
      <c r="C13" s="112" t="s">
        <v>1262</v>
      </c>
    </row>
    <row r="14" spans="1:3">
      <c r="A14" s="112" t="s">
        <v>1275</v>
      </c>
      <c r="B14" s="112" t="s">
        <v>1261</v>
      </c>
      <c r="C14" s="112" t="s">
        <v>1262</v>
      </c>
    </row>
  </sheetData>
  <phoneticPr fontId="3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K86"/>
  <sheetViews>
    <sheetView showGridLines="0" workbookViewId="0">
      <selection activeCell="N26" sqref="N26"/>
    </sheetView>
  </sheetViews>
  <sheetFormatPr defaultRowHeight="11.25"/>
  <cols>
    <col min="1" max="1" width="2.140625" bestFit="1" customWidth="1"/>
    <col min="2" max="2" width="35.85546875" customWidth="1"/>
    <col min="4" max="4" width="4.140625" style="8" customWidth="1"/>
    <col min="5" max="5" width="9.140625" style="8"/>
    <col min="6" max="6" width="7" customWidth="1"/>
    <col min="8" max="8" width="9.28515625" bestFit="1" customWidth="1"/>
    <col min="12" max="12" width="9.42578125" bestFit="1" customWidth="1"/>
    <col min="15" max="17" width="9.42578125" bestFit="1" customWidth="1"/>
    <col min="20" max="20" width="9.28515625" bestFit="1" customWidth="1"/>
    <col min="23" max="23" width="9.28515625" bestFit="1" customWidth="1"/>
    <col min="35" max="35" width="9.28515625" bestFit="1" customWidth="1"/>
    <col min="38" max="38" width="9.28515625" bestFit="1" customWidth="1"/>
    <col min="50" max="50" width="9.42578125" bestFit="1" customWidth="1"/>
    <col min="53" max="53" width="9.42578125" bestFit="1" customWidth="1"/>
  </cols>
  <sheetData>
    <row r="1" spans="1:11" ht="15">
      <c r="B1" s="14" t="s">
        <v>71</v>
      </c>
      <c r="C1" s="14"/>
      <c r="D1" s="7"/>
      <c r="E1" s="7" t="s">
        <v>170</v>
      </c>
      <c r="F1" s="7" t="s">
        <v>187</v>
      </c>
      <c r="G1" s="7" t="s">
        <v>16</v>
      </c>
      <c r="H1" s="7" t="s">
        <v>19</v>
      </c>
      <c r="K1" s="7" t="s">
        <v>399</v>
      </c>
    </row>
    <row r="2" spans="1:11">
      <c r="A2">
        <v>0</v>
      </c>
      <c r="B2" t="s">
        <v>72</v>
      </c>
      <c r="D2" s="10">
        <v>2</v>
      </c>
      <c r="E2" s="9" t="s">
        <v>171</v>
      </c>
      <c r="F2">
        <v>2016</v>
      </c>
      <c r="G2" s="111" t="s">
        <v>14</v>
      </c>
      <c r="H2" s="111" t="s">
        <v>17</v>
      </c>
      <c r="K2" s="8" t="s">
        <v>400</v>
      </c>
    </row>
    <row r="3" spans="1:11">
      <c r="B3" t="s">
        <v>73</v>
      </c>
      <c r="D3" s="10">
        <v>3</v>
      </c>
      <c r="E3" s="9" t="s">
        <v>172</v>
      </c>
      <c r="F3">
        <v>2017</v>
      </c>
      <c r="G3" s="111" t="s">
        <v>15</v>
      </c>
      <c r="H3" s="111" t="s">
        <v>18</v>
      </c>
      <c r="K3" s="8" t="s">
        <v>401</v>
      </c>
    </row>
    <row r="4" spans="1:11">
      <c r="B4" t="s">
        <v>74</v>
      </c>
      <c r="D4" s="10">
        <v>4</v>
      </c>
      <c r="E4" s="9" t="s">
        <v>173</v>
      </c>
      <c r="F4">
        <v>2018</v>
      </c>
      <c r="H4" s="111" t="s">
        <v>37</v>
      </c>
    </row>
    <row r="5" spans="1:11">
      <c r="B5" t="s">
        <v>76</v>
      </c>
      <c r="D5" s="10">
        <v>6</v>
      </c>
      <c r="E5" s="9" t="s">
        <v>174</v>
      </c>
      <c r="F5">
        <v>2019</v>
      </c>
    </row>
    <row r="6" spans="1:11">
      <c r="B6" t="s">
        <v>77</v>
      </c>
      <c r="D6" s="10">
        <v>14</v>
      </c>
      <c r="E6" s="9" t="s">
        <v>175</v>
      </c>
      <c r="F6">
        <v>2020</v>
      </c>
    </row>
    <row r="7" spans="1:11">
      <c r="B7" t="s">
        <v>78</v>
      </c>
      <c r="D7" s="10">
        <v>15</v>
      </c>
      <c r="E7" s="9" t="s">
        <v>176</v>
      </c>
    </row>
    <row r="8" spans="1:11">
      <c r="B8" t="s">
        <v>79</v>
      </c>
      <c r="D8" s="10">
        <v>16</v>
      </c>
      <c r="E8" s="9" t="s">
        <v>177</v>
      </c>
    </row>
    <row r="9" spans="1:11">
      <c r="B9" t="s">
        <v>80</v>
      </c>
      <c r="D9" s="10">
        <v>17</v>
      </c>
      <c r="E9" s="9" t="s">
        <v>178</v>
      </c>
    </row>
    <row r="10" spans="1:11">
      <c r="B10" t="s">
        <v>81</v>
      </c>
      <c r="D10" s="10">
        <v>19</v>
      </c>
      <c r="E10" s="9" t="s">
        <v>179</v>
      </c>
    </row>
    <row r="11" spans="1:11">
      <c r="B11" t="s">
        <v>75</v>
      </c>
      <c r="D11" s="10">
        <v>20</v>
      </c>
      <c r="E11" s="9" t="s">
        <v>180</v>
      </c>
    </row>
    <row r="12" spans="1:11">
      <c r="B12" t="s">
        <v>150</v>
      </c>
      <c r="D12" s="10">
        <v>21</v>
      </c>
      <c r="E12" s="9" t="s">
        <v>181</v>
      </c>
    </row>
    <row r="13" spans="1:11">
      <c r="B13" t="s">
        <v>152</v>
      </c>
      <c r="D13" s="10">
        <v>22</v>
      </c>
      <c r="E13" s="9" t="s">
        <v>182</v>
      </c>
    </row>
    <row r="14" spans="1:11">
      <c r="B14" t="s">
        <v>386</v>
      </c>
      <c r="D14" s="10">
        <v>24</v>
      </c>
      <c r="E14" s="54" t="s">
        <v>369</v>
      </c>
    </row>
    <row r="15" spans="1:11">
      <c r="B15" t="s">
        <v>82</v>
      </c>
      <c r="D15" s="10">
        <v>25</v>
      </c>
    </row>
    <row r="16" spans="1:11">
      <c r="B16" t="s">
        <v>153</v>
      </c>
    </row>
    <row r="17" spans="2:2">
      <c r="B17" t="s">
        <v>83</v>
      </c>
    </row>
    <row r="18" spans="2:2">
      <c r="B18" t="s">
        <v>84</v>
      </c>
    </row>
    <row r="19" spans="2:2">
      <c r="B19" t="s">
        <v>85</v>
      </c>
    </row>
    <row r="20" spans="2:2">
      <c r="B20" t="s">
        <v>86</v>
      </c>
    </row>
    <row r="21" spans="2:2">
      <c r="B21" t="s">
        <v>87</v>
      </c>
    </row>
    <row r="22" spans="2:2">
      <c r="B22" t="s">
        <v>154</v>
      </c>
    </row>
    <row r="23" spans="2:2">
      <c r="B23" t="s">
        <v>88</v>
      </c>
    </row>
    <row r="24" spans="2:2">
      <c r="B24" t="s">
        <v>89</v>
      </c>
    </row>
    <row r="25" spans="2:2">
      <c r="B25" t="s">
        <v>90</v>
      </c>
    </row>
    <row r="26" spans="2:2">
      <c r="B26" t="s">
        <v>91</v>
      </c>
    </row>
    <row r="27" spans="2:2">
      <c r="B27" t="s">
        <v>92</v>
      </c>
    </row>
    <row r="28" spans="2:2">
      <c r="B28" t="s">
        <v>93</v>
      </c>
    </row>
    <row r="29" spans="2:2">
      <c r="B29" t="s">
        <v>94</v>
      </c>
    </row>
    <row r="30" spans="2:2">
      <c r="B30" t="s">
        <v>95</v>
      </c>
    </row>
    <row r="31" spans="2:2">
      <c r="B31" t="s">
        <v>96</v>
      </c>
    </row>
    <row r="32" spans="2:2">
      <c r="B32" t="s">
        <v>97</v>
      </c>
    </row>
    <row r="33" spans="2:2">
      <c r="B33" t="s">
        <v>98</v>
      </c>
    </row>
    <row r="34" spans="2:2">
      <c r="B34" t="s">
        <v>151</v>
      </c>
    </row>
    <row r="35" spans="2:2">
      <c r="B35" t="s">
        <v>99</v>
      </c>
    </row>
    <row r="36" spans="2:2">
      <c r="B36" t="s">
        <v>100</v>
      </c>
    </row>
    <row r="37" spans="2:2">
      <c r="B37" t="s">
        <v>101</v>
      </c>
    </row>
    <row r="38" spans="2:2">
      <c r="B38" t="s">
        <v>102</v>
      </c>
    </row>
    <row r="39" spans="2:2">
      <c r="B39" t="s">
        <v>103</v>
      </c>
    </row>
    <row r="40" spans="2:2">
      <c r="B40" t="s">
        <v>104</v>
      </c>
    </row>
    <row r="41" spans="2:2">
      <c r="B41" t="s">
        <v>105</v>
      </c>
    </row>
    <row r="42" spans="2:2">
      <c r="B42" t="s">
        <v>106</v>
      </c>
    </row>
    <row r="43" spans="2:2">
      <c r="B43" t="s">
        <v>107</v>
      </c>
    </row>
    <row r="44" spans="2:2">
      <c r="B44" t="s">
        <v>108</v>
      </c>
    </row>
    <row r="45" spans="2:2">
      <c r="B45" t="s">
        <v>109</v>
      </c>
    </row>
    <row r="46" spans="2:2">
      <c r="B46" t="s">
        <v>110</v>
      </c>
    </row>
    <row r="47" spans="2:2">
      <c r="B47" t="s">
        <v>111</v>
      </c>
    </row>
    <row r="48" spans="2:2">
      <c r="B48" t="s">
        <v>112</v>
      </c>
    </row>
    <row r="49" spans="2:2">
      <c r="B49" t="s">
        <v>113</v>
      </c>
    </row>
    <row r="50" spans="2:2">
      <c r="B50" t="s">
        <v>114</v>
      </c>
    </row>
    <row r="51" spans="2:2">
      <c r="B51" t="s">
        <v>115</v>
      </c>
    </row>
    <row r="52" spans="2:2">
      <c r="B52" t="s">
        <v>116</v>
      </c>
    </row>
    <row r="53" spans="2:2">
      <c r="B53" t="s">
        <v>117</v>
      </c>
    </row>
    <row r="54" spans="2:2">
      <c r="B54" t="s">
        <v>118</v>
      </c>
    </row>
    <row r="55" spans="2:2">
      <c r="B55" t="s">
        <v>119</v>
      </c>
    </row>
    <row r="56" spans="2:2">
      <c r="B56" t="s">
        <v>387</v>
      </c>
    </row>
    <row r="57" spans="2:2">
      <c r="B57" t="s">
        <v>120</v>
      </c>
    </row>
    <row r="58" spans="2:2">
      <c r="B58" t="s">
        <v>121</v>
      </c>
    </row>
    <row r="59" spans="2:2">
      <c r="B59" t="s">
        <v>122</v>
      </c>
    </row>
    <row r="60" spans="2:2">
      <c r="B60" t="s">
        <v>123</v>
      </c>
    </row>
    <row r="61" spans="2:2">
      <c r="B61" t="s">
        <v>124</v>
      </c>
    </row>
    <row r="62" spans="2:2">
      <c r="B62" t="s">
        <v>125</v>
      </c>
    </row>
    <row r="63" spans="2:2">
      <c r="B63" t="s">
        <v>126</v>
      </c>
    </row>
    <row r="64" spans="2:2">
      <c r="B64" t="s">
        <v>127</v>
      </c>
    </row>
    <row r="65" spans="2:2">
      <c r="B65" t="s">
        <v>128</v>
      </c>
    </row>
    <row r="66" spans="2:2">
      <c r="B66" t="s">
        <v>129</v>
      </c>
    </row>
    <row r="67" spans="2:2">
      <c r="B67" t="s">
        <v>130</v>
      </c>
    </row>
    <row r="68" spans="2:2">
      <c r="B68" t="s">
        <v>131</v>
      </c>
    </row>
    <row r="69" spans="2:2">
      <c r="B69" t="s">
        <v>132</v>
      </c>
    </row>
    <row r="70" spans="2:2">
      <c r="B70" t="s">
        <v>133</v>
      </c>
    </row>
    <row r="71" spans="2:2">
      <c r="B71" t="s">
        <v>134</v>
      </c>
    </row>
    <row r="72" spans="2:2">
      <c r="B72" t="s">
        <v>135</v>
      </c>
    </row>
    <row r="73" spans="2:2">
      <c r="B73" t="s">
        <v>136</v>
      </c>
    </row>
    <row r="74" spans="2:2">
      <c r="B74" t="s">
        <v>137</v>
      </c>
    </row>
    <row r="75" spans="2:2">
      <c r="B75" t="s">
        <v>138</v>
      </c>
    </row>
    <row r="76" spans="2:2">
      <c r="B76" t="s">
        <v>139</v>
      </c>
    </row>
    <row r="77" spans="2:2">
      <c r="B77" t="s">
        <v>140</v>
      </c>
    </row>
    <row r="78" spans="2:2">
      <c r="B78" t="s">
        <v>141</v>
      </c>
    </row>
    <row r="79" spans="2:2">
      <c r="B79" t="s">
        <v>142</v>
      </c>
    </row>
    <row r="80" spans="2:2">
      <c r="B80" t="s">
        <v>143</v>
      </c>
    </row>
    <row r="81" spans="2:2">
      <c r="B81" t="s">
        <v>144</v>
      </c>
    </row>
    <row r="82" spans="2:2">
      <c r="B82" t="s">
        <v>145</v>
      </c>
    </row>
    <row r="83" spans="2:2">
      <c r="B83" t="s">
        <v>146</v>
      </c>
    </row>
    <row r="84" spans="2:2">
      <c r="B84" t="s">
        <v>147</v>
      </c>
    </row>
    <row r="85" spans="2:2">
      <c r="B85" t="s">
        <v>148</v>
      </c>
    </row>
    <row r="86" spans="2:2">
      <c r="B86" t="s">
        <v>149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E3"/>
  <sheetViews>
    <sheetView showGridLines="0" workbookViewId="0">
      <selection activeCell="I15" sqref="I14:I15"/>
    </sheetView>
  </sheetViews>
  <sheetFormatPr defaultRowHeight="15"/>
  <cols>
    <col min="1" max="1" width="8.5703125" style="203" customWidth="1"/>
    <col min="2" max="2" width="14.7109375" style="203" customWidth="1"/>
    <col min="3" max="3" width="3.28515625" style="203" customWidth="1"/>
    <col min="4" max="16384" width="9.140625" style="203"/>
  </cols>
  <sheetData>
    <row r="1" spans="1:5">
      <c r="B1" s="204"/>
      <c r="C1" s="204"/>
    </row>
    <row r="2" spans="1:5">
      <c r="A2" s="205" t="s">
        <v>9</v>
      </c>
      <c r="D2" s="206"/>
      <c r="E2" s="206"/>
    </row>
    <row r="3" spans="1:5" s="102" customFormat="1" ht="15" customHeight="1">
      <c r="C3" s="207" t="s">
        <v>51</v>
      </c>
      <c r="D3" s="202">
        <v>1</v>
      </c>
      <c r="E3" s="208"/>
    </row>
  </sheetData>
  <phoneticPr fontId="3" type="noConversion"/>
  <dataValidations xWindow="1172" yWindow="574" count="1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E38"/>
  <sheetViews>
    <sheetView showGridLines="0" workbookViewId="0">
      <selection activeCell="D38" sqref="D38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52.5" customHeight="1">
      <c r="A1" s="3" t="s">
        <v>58</v>
      </c>
      <c r="B1" s="13" t="s">
        <v>59</v>
      </c>
      <c r="C1" s="14"/>
    </row>
    <row r="2" spans="1:3">
      <c r="A2" s="4" t="s">
        <v>60</v>
      </c>
      <c r="B2" s="4" t="s">
        <v>35</v>
      </c>
    </row>
    <row r="3" spans="1:3">
      <c r="A3" s="4" t="s">
        <v>52</v>
      </c>
      <c r="B3" s="4" t="s">
        <v>64</v>
      </c>
    </row>
    <row r="4" spans="1:3">
      <c r="A4" s="4" t="s">
        <v>206</v>
      </c>
      <c r="B4" s="4" t="s">
        <v>183</v>
      </c>
    </row>
    <row r="5" spans="1:3">
      <c r="A5" s="4" t="s">
        <v>20</v>
      </c>
      <c r="B5" s="4" t="s">
        <v>61</v>
      </c>
    </row>
    <row r="6" spans="1:3">
      <c r="A6" s="4" t="s">
        <v>21</v>
      </c>
      <c r="B6" s="4" t="s">
        <v>415</v>
      </c>
    </row>
    <row r="7" spans="1:3">
      <c r="A7" s="4" t="s">
        <v>22</v>
      </c>
      <c r="B7" s="4" t="s">
        <v>208</v>
      </c>
    </row>
    <row r="8" spans="1:3">
      <c r="A8" s="4" t="s">
        <v>23</v>
      </c>
      <c r="B8" s="4" t="s">
        <v>27</v>
      </c>
    </row>
    <row r="9" spans="1:3">
      <c r="A9" s="4" t="s">
        <v>24</v>
      </c>
      <c r="B9" s="4" t="s">
        <v>28</v>
      </c>
    </row>
    <row r="10" spans="1:3">
      <c r="A10" s="4" t="s">
        <v>25</v>
      </c>
      <c r="B10" s="4" t="s">
        <v>29</v>
      </c>
    </row>
    <row r="11" spans="1:3">
      <c r="A11" s="4" t="s">
        <v>26</v>
      </c>
      <c r="B11" s="4" t="s">
        <v>30</v>
      </c>
    </row>
    <row r="12" spans="1:3">
      <c r="A12" s="4" t="s">
        <v>5</v>
      </c>
      <c r="B12" s="4" t="s">
        <v>31</v>
      </c>
    </row>
    <row r="13" spans="1:3">
      <c r="A13" s="4" t="s">
        <v>207</v>
      </c>
      <c r="B13" s="4" t="s">
        <v>32</v>
      </c>
    </row>
    <row r="14" spans="1:3">
      <c r="A14" s="4"/>
      <c r="B14" s="4" t="s">
        <v>33</v>
      </c>
    </row>
    <row r="15" spans="1:3">
      <c r="A15" s="4"/>
      <c r="B15" s="4" t="s">
        <v>34</v>
      </c>
    </row>
    <row r="16" spans="1:3">
      <c r="A16" s="4"/>
      <c r="B16" s="4" t="s">
        <v>158</v>
      </c>
    </row>
    <row r="17" spans="2:2">
      <c r="B17" s="4" t="s">
        <v>184</v>
      </c>
    </row>
    <row r="18" spans="2:2">
      <c r="B18" s="4" t="s">
        <v>395</v>
      </c>
    </row>
    <row r="19" spans="2:2">
      <c r="B19" s="4" t="s">
        <v>62</v>
      </c>
    </row>
    <row r="20" spans="2:2">
      <c r="B20" s="4" t="s">
        <v>396</v>
      </c>
    </row>
    <row r="21" spans="2:2">
      <c r="B21" s="4" t="s">
        <v>63</v>
      </c>
    </row>
    <row r="22" spans="2:2">
      <c r="B22" s="4" t="s">
        <v>397</v>
      </c>
    </row>
    <row r="23" spans="2:2">
      <c r="B23" s="4" t="s">
        <v>65</v>
      </c>
    </row>
    <row r="24" spans="2:2">
      <c r="B24" s="4" t="s">
        <v>66</v>
      </c>
    </row>
    <row r="25" spans="2:2">
      <c r="B25" t="s">
        <v>53</v>
      </c>
    </row>
    <row r="26" spans="2:2">
      <c r="B26" t="s">
        <v>186</v>
      </c>
    </row>
    <row r="27" spans="2:2">
      <c r="B27" t="s">
        <v>185</v>
      </c>
    </row>
    <row r="33" spans="4:5" ht="18.75">
      <c r="D33" s="12"/>
    </row>
    <row r="38" spans="4:5" ht="18.75">
      <c r="E38" s="12"/>
    </row>
  </sheetData>
  <sheetProtection formatColumns="0" formatRows="0"/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8193" r:id="rId4" name="cmdGetListAllSheets">
          <controlPr autoLine="0" r:id="rId5">
            <anchor moveWithCells="1">
              <from>
                <xdr:col>2</xdr:col>
                <xdr:colOff>57150</xdr:colOff>
                <xdr:row>0</xdr:row>
                <xdr:rowOff>47625</xdr:rowOff>
              </from>
              <to>
                <xdr:col>5</xdr:col>
                <xdr:colOff>390525</xdr:colOff>
                <xdr:row>0</xdr:row>
                <xdr:rowOff>352425</xdr:rowOff>
              </to>
            </anchor>
          </controlPr>
        </control>
      </mc:Choice>
      <mc:Fallback>
        <control shapeId="8193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K20" sqref="K20"/>
    </sheetView>
  </sheetViews>
  <sheetFormatPr defaultRowHeight="11.25"/>
  <cols>
    <col min="1" max="16384" width="9.140625" style="289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activeCell="N25" sqref="N25"/>
    </sheetView>
  </sheetViews>
  <sheetFormatPr defaultRowHeight="11.25"/>
  <sheetData/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  <pageSetUpPr fitToPage="1"/>
  </sheetPr>
  <dimension ref="A1:E28"/>
  <sheetViews>
    <sheetView showGridLines="0" showRowColHeaders="0" topLeftCell="B1" zoomScaleNormal="100" workbookViewId="0"/>
  </sheetViews>
  <sheetFormatPr defaultRowHeight="11.25"/>
  <cols>
    <col min="1" max="1" width="21" style="22" hidden="1" customWidth="1"/>
    <col min="2" max="2" width="20.7109375" style="23" customWidth="1"/>
    <col min="3" max="3" width="90.7109375" style="22" customWidth="1"/>
    <col min="4" max="4" width="20.7109375" style="24" customWidth="1"/>
    <col min="5" max="16384" width="9.140625" style="19"/>
  </cols>
  <sheetData>
    <row r="1" spans="1:5">
      <c r="A1" s="15"/>
      <c r="B1" s="16"/>
      <c r="C1" s="17"/>
      <c r="D1" s="18"/>
    </row>
    <row r="2" spans="1:5" ht="19.5">
      <c r="A2" s="20" t="s">
        <v>159</v>
      </c>
      <c r="B2" s="78" t="s">
        <v>54</v>
      </c>
      <c r="C2" s="79" t="s">
        <v>55</v>
      </c>
      <c r="D2" s="80" t="s">
        <v>56</v>
      </c>
      <c r="E2" s="21"/>
    </row>
    <row r="3" spans="1:5">
      <c r="B3" s="290">
        <v>43091.014386574076</v>
      </c>
      <c r="C3" s="22" t="s">
        <v>416</v>
      </c>
      <c r="D3" s="24" t="s">
        <v>417</v>
      </c>
    </row>
    <row r="4" spans="1:5">
      <c r="B4" s="290">
        <v>43091.014398148145</v>
      </c>
      <c r="C4" s="22" t="s">
        <v>418</v>
      </c>
      <c r="D4" s="24" t="s">
        <v>417</v>
      </c>
    </row>
    <row r="5" spans="1:5">
      <c r="B5" s="290">
        <v>43139.429606481484</v>
      </c>
      <c r="C5" s="22" t="s">
        <v>416</v>
      </c>
      <c r="D5" s="24" t="s">
        <v>417</v>
      </c>
    </row>
    <row r="6" spans="1:5">
      <c r="B6" s="290">
        <v>43139.429618055554</v>
      </c>
      <c r="C6" s="22" t="s">
        <v>418</v>
      </c>
      <c r="D6" s="24" t="s">
        <v>417</v>
      </c>
    </row>
    <row r="7" spans="1:5">
      <c r="B7" s="290">
        <v>43139.437662037039</v>
      </c>
      <c r="C7" s="22" t="s">
        <v>416</v>
      </c>
      <c r="D7" s="24" t="s">
        <v>417</v>
      </c>
    </row>
    <row r="8" spans="1:5">
      <c r="B8" s="290">
        <v>43139.437673611108</v>
      </c>
      <c r="C8" s="22" t="s">
        <v>418</v>
      </c>
      <c r="D8" s="24" t="s">
        <v>417</v>
      </c>
    </row>
    <row r="9" spans="1:5">
      <c r="B9" s="290">
        <v>43139.499803240738</v>
      </c>
      <c r="C9" s="22" t="s">
        <v>416</v>
      </c>
      <c r="D9" s="24" t="s">
        <v>417</v>
      </c>
    </row>
    <row r="10" spans="1:5">
      <c r="B10" s="290">
        <v>43139.6169212963</v>
      </c>
      <c r="C10" s="22" t="s">
        <v>416</v>
      </c>
      <c r="D10" s="24" t="s">
        <v>417</v>
      </c>
    </row>
    <row r="11" spans="1:5">
      <c r="B11" s="290">
        <v>43139.616944444446</v>
      </c>
      <c r="C11" s="22" t="s">
        <v>418</v>
      </c>
      <c r="D11" s="24" t="s">
        <v>417</v>
      </c>
    </row>
    <row r="12" spans="1:5">
      <c r="B12" s="290">
        <v>43146.45888888889</v>
      </c>
      <c r="C12" s="22" t="s">
        <v>416</v>
      </c>
      <c r="D12" s="24" t="s">
        <v>417</v>
      </c>
    </row>
    <row r="13" spans="1:5">
      <c r="B13" s="290">
        <v>43146.700150462966</v>
      </c>
      <c r="C13" s="22" t="s">
        <v>416</v>
      </c>
      <c r="D13" s="24" t="s">
        <v>417</v>
      </c>
    </row>
    <row r="14" spans="1:5">
      <c r="B14" s="290">
        <v>43146.700185185182</v>
      </c>
      <c r="C14" s="22" t="s">
        <v>418</v>
      </c>
      <c r="D14" s="24" t="s">
        <v>417</v>
      </c>
    </row>
    <row r="15" spans="1:5">
      <c r="B15" s="290">
        <v>43147.598449074074</v>
      </c>
      <c r="C15" s="22" t="s">
        <v>416</v>
      </c>
      <c r="D15" s="24" t="s">
        <v>417</v>
      </c>
    </row>
    <row r="16" spans="1:5">
      <c r="B16" s="290">
        <v>43150.421550925923</v>
      </c>
      <c r="C16" s="22" t="s">
        <v>416</v>
      </c>
      <c r="D16" s="24" t="s">
        <v>417</v>
      </c>
    </row>
    <row r="17" spans="2:4">
      <c r="B17" s="290">
        <v>43178.656018518515</v>
      </c>
      <c r="C17" s="22" t="s">
        <v>416</v>
      </c>
      <c r="D17" s="24" t="s">
        <v>417</v>
      </c>
    </row>
    <row r="18" spans="2:4">
      <c r="B18" s="290">
        <v>43208.364768518521</v>
      </c>
      <c r="C18" s="22" t="s">
        <v>416</v>
      </c>
      <c r="D18" s="24" t="s">
        <v>417</v>
      </c>
    </row>
    <row r="19" spans="2:4">
      <c r="B19" s="290">
        <v>43208.364791666667</v>
      </c>
      <c r="C19" s="22" t="s">
        <v>418</v>
      </c>
      <c r="D19" s="24" t="s">
        <v>417</v>
      </c>
    </row>
    <row r="20" spans="2:4">
      <c r="B20" s="290">
        <v>43208.375115740739</v>
      </c>
      <c r="C20" s="22" t="s">
        <v>416</v>
      </c>
      <c r="D20" s="24" t="s">
        <v>417</v>
      </c>
    </row>
    <row r="21" spans="2:4">
      <c r="B21" s="290">
        <v>43208.375138888892</v>
      </c>
      <c r="C21" s="22" t="s">
        <v>418</v>
      </c>
      <c r="D21" s="24" t="s">
        <v>417</v>
      </c>
    </row>
    <row r="22" spans="2:4">
      <c r="B22" s="290">
        <v>43237.628993055558</v>
      </c>
      <c r="C22" s="22" t="s">
        <v>416</v>
      </c>
      <c r="D22" s="24" t="s">
        <v>417</v>
      </c>
    </row>
    <row r="23" spans="2:4">
      <c r="B23" s="290">
        <v>43269.571238425924</v>
      </c>
      <c r="C23" s="22" t="s">
        <v>416</v>
      </c>
      <c r="D23" s="24" t="s">
        <v>417</v>
      </c>
    </row>
    <row r="24" spans="2:4">
      <c r="B24" s="290">
        <v>43269.571331018517</v>
      </c>
      <c r="C24" s="22" t="s">
        <v>418</v>
      </c>
      <c r="D24" s="24" t="s">
        <v>417</v>
      </c>
    </row>
    <row r="25" spans="2:4">
      <c r="B25" s="290">
        <v>43269.571851851855</v>
      </c>
      <c r="C25" s="22" t="s">
        <v>416</v>
      </c>
      <c r="D25" s="24" t="s">
        <v>417</v>
      </c>
    </row>
    <row r="26" spans="2:4">
      <c r="B26" s="290">
        <v>43269.571875000001</v>
      </c>
      <c r="C26" s="22" t="s">
        <v>418</v>
      </c>
      <c r="D26" s="24" t="s">
        <v>417</v>
      </c>
    </row>
    <row r="27" spans="2:4">
      <c r="B27" s="290">
        <v>43269.643483796295</v>
      </c>
      <c r="C27" s="22" t="s">
        <v>416</v>
      </c>
      <c r="D27" s="24" t="s">
        <v>417</v>
      </c>
    </row>
    <row r="28" spans="2:4">
      <c r="B28" s="290">
        <v>43269.643518518518</v>
      </c>
      <c r="C28" s="22" t="s">
        <v>418</v>
      </c>
      <c r="D28" s="24" t="s">
        <v>417</v>
      </c>
    </row>
  </sheetData>
  <sheetProtection password="FA9C" sheet="1" objects="1" scenarios="1" formatColumns="0" formatRows="0"/>
  <phoneticPr fontId="5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2">
    <tabColor indexed="47"/>
  </sheetPr>
  <dimension ref="A1"/>
  <sheetViews>
    <sheetView workbookViewId="0">
      <selection activeCell="N24" sqref="N24"/>
    </sheetView>
  </sheetViews>
  <sheetFormatPr defaultRowHeight="11.25"/>
  <sheetData/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3">
    <tabColor indexed="47"/>
  </sheetPr>
  <dimension ref="A1"/>
  <sheetViews>
    <sheetView workbookViewId="0">
      <selection activeCell="K31" sqref="K31"/>
    </sheetView>
  </sheetViews>
  <sheetFormatPr defaultRowHeight="11.25"/>
  <sheetData/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21">
    <tabColor indexed="47"/>
  </sheetPr>
  <dimension ref="A1"/>
  <sheetViews>
    <sheetView workbookViewId="0">
      <selection activeCell="O26" sqref="O26"/>
    </sheetView>
  </sheetViews>
  <sheetFormatPr defaultRowHeight="11.25"/>
  <sheetData/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22">
    <tabColor indexed="47"/>
  </sheetPr>
  <dimension ref="A1"/>
  <sheetViews>
    <sheetView workbookViewId="0">
      <selection activeCell="O25" sqref="O25"/>
    </sheetView>
  </sheetViews>
  <sheetFormatPr defaultRowHeight="11.25"/>
  <sheetData/>
  <phoneticPr fontId="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31">
    <tabColor indexed="47"/>
  </sheetPr>
  <dimension ref="A1"/>
  <sheetViews>
    <sheetView workbookViewId="0">
      <selection activeCell="N25" sqref="N25"/>
    </sheetView>
  </sheetViews>
  <sheetFormatPr defaultRowHeight="11.25"/>
  <sheetData/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41">
    <tabColor indexed="47"/>
  </sheetPr>
  <dimension ref="A1"/>
  <sheetViews>
    <sheetView workbookViewId="0">
      <selection activeCell="G11" sqref="G11"/>
    </sheetView>
  </sheetViews>
  <sheetFormatPr defaultRowHeight="11.25"/>
  <sheetData/>
  <phoneticPr fontId="3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>
      <selection activeCell="H39" sqref="H39"/>
    </sheetView>
  </sheetViews>
  <sheetFormatPr defaultRowHeight="11.25"/>
  <cols>
    <col min="1" max="16384" width="9.140625" style="6"/>
  </cols>
  <sheetData/>
  <phoneticPr fontId="3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activeCell="J23" sqref="J23"/>
    </sheetView>
  </sheetViews>
  <sheetFormatPr defaultRowHeight="11.25"/>
  <cols>
    <col min="1" max="16384" width="9.140625" style="271"/>
  </cols>
  <sheetData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4"/>
      <c r="C1" s="14"/>
    </row>
    <row r="33" spans="4:5" ht="15.75">
      <c r="D33" s="11"/>
    </row>
    <row r="38" spans="4:5" ht="15.75">
      <c r="E38" s="11"/>
    </row>
  </sheetData>
  <phoneticPr fontId="3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>
      <selection activeCell="S40" sqref="S40"/>
    </sheetView>
  </sheetViews>
  <sheetFormatPr defaultRowHeight="11.25"/>
  <cols>
    <col min="1" max="16384" width="9.140625" style="272"/>
  </cols>
  <sheetData/>
  <sheetProtection formatColumns="0" formatRows="0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01">
    <tabColor indexed="31"/>
  </sheetPr>
  <dimension ref="A1:L65"/>
  <sheetViews>
    <sheetView showGridLines="0" tabSelected="1" topLeftCell="D17" zoomScaleNormal="100" workbookViewId="0">
      <selection activeCell="K26" sqref="K26"/>
    </sheetView>
  </sheetViews>
  <sheetFormatPr defaultRowHeight="12.75"/>
  <cols>
    <col min="1" max="1" width="3.7109375" style="29" hidden="1" customWidth="1"/>
    <col min="2" max="2" width="3.7109375" style="26" hidden="1" customWidth="1"/>
    <col min="3" max="3" width="3.7109375" style="30" hidden="1" customWidth="1"/>
    <col min="4" max="4" width="4.140625" style="31" customWidth="1"/>
    <col min="5" max="5" width="8.28515625" style="31" customWidth="1"/>
    <col min="6" max="6" width="37.42578125" style="31" customWidth="1"/>
    <col min="7" max="7" width="60.7109375" style="31" customWidth="1"/>
    <col min="8" max="8" width="4" style="44" bestFit="1" customWidth="1"/>
    <col min="9" max="16384" width="9.140625" style="31"/>
  </cols>
  <sheetData>
    <row r="1" spans="1:8" hidden="1"/>
    <row r="2" spans="1:8" hidden="1"/>
    <row r="3" spans="1:8" hidden="1"/>
    <row r="4" spans="1:8" hidden="1"/>
    <row r="5" spans="1:8" hidden="1"/>
    <row r="6" spans="1:8" hidden="1"/>
    <row r="7" spans="1:8" s="28" customFormat="1" ht="12" customHeight="1">
      <c r="A7" s="25"/>
      <c r="B7" s="26"/>
      <c r="C7" s="27"/>
      <c r="E7" s="147"/>
      <c r="F7" s="147"/>
      <c r="G7" s="148" t="str">
        <f>version</f>
        <v>Версия 3.2</v>
      </c>
      <c r="H7" s="50"/>
    </row>
    <row r="8" spans="1:8" ht="22.5" customHeight="1">
      <c r="D8" s="45"/>
      <c r="E8" s="149" t="s">
        <v>366</v>
      </c>
      <c r="F8" s="151"/>
      <c r="G8" s="151"/>
      <c r="H8" s="45"/>
    </row>
    <row r="9" spans="1:8" ht="12" customHeight="1">
      <c r="D9" s="32"/>
      <c r="E9" s="150"/>
      <c r="F9" s="150"/>
      <c r="G9" s="150"/>
      <c r="H9" s="33"/>
    </row>
    <row r="10" spans="1:8" ht="21.75" customHeight="1">
      <c r="D10" s="32"/>
      <c r="E10" s="32"/>
      <c r="F10" s="32"/>
      <c r="G10" s="32"/>
      <c r="H10" s="33"/>
    </row>
    <row r="11" spans="1:8" ht="21" customHeight="1">
      <c r="D11" s="32"/>
      <c r="E11" s="32"/>
      <c r="F11" s="49" t="s">
        <v>197</v>
      </c>
      <c r="G11" s="153" t="s">
        <v>109</v>
      </c>
      <c r="H11" s="152"/>
    </row>
    <row r="12" spans="1:8" ht="18.75" customHeight="1">
      <c r="A12" s="34"/>
      <c r="D12" s="46"/>
      <c r="E12" s="46"/>
      <c r="F12" s="35"/>
      <c r="G12" s="154" t="s">
        <v>370</v>
      </c>
      <c r="H12" s="47"/>
    </row>
    <row r="13" spans="1:8" ht="21" customHeight="1">
      <c r="D13" s="46"/>
      <c r="E13" s="46"/>
      <c r="F13" s="53" t="s">
        <v>367</v>
      </c>
      <c r="G13" s="156">
        <v>2018</v>
      </c>
      <c r="H13" s="155"/>
    </row>
    <row r="14" spans="1:8" ht="21" customHeight="1">
      <c r="D14" s="46"/>
      <c r="E14" s="46"/>
      <c r="F14" s="53" t="s">
        <v>368</v>
      </c>
      <c r="G14" s="156" t="s">
        <v>175</v>
      </c>
      <c r="H14" s="157"/>
    </row>
    <row r="15" spans="1:8" ht="21" hidden="1" customHeight="1">
      <c r="D15" s="46"/>
      <c r="E15" s="46"/>
      <c r="F15" s="256" t="s">
        <v>48</v>
      </c>
      <c r="G15" s="291" t="s">
        <v>15</v>
      </c>
      <c r="H15" s="157"/>
    </row>
    <row r="16" spans="1:8" ht="21" hidden="1" customHeight="1">
      <c r="D16" s="46"/>
      <c r="E16" s="46"/>
      <c r="F16" s="256" t="s">
        <v>49</v>
      </c>
      <c r="G16" s="292"/>
      <c r="H16" s="157"/>
    </row>
    <row r="17" spans="3:12" ht="3" customHeight="1">
      <c r="D17" s="46"/>
      <c r="E17" s="46"/>
      <c r="F17" s="49"/>
      <c r="G17" s="275"/>
      <c r="H17" s="47"/>
    </row>
    <row r="18" spans="3:12" ht="6" customHeight="1">
      <c r="D18" s="46"/>
      <c r="E18" s="46"/>
      <c r="F18" s="284"/>
      <c r="G18" s="285"/>
      <c r="H18" s="38"/>
      <c r="L18" s="211"/>
    </row>
    <row r="19" spans="3:12" ht="20.100000000000001" customHeight="1">
      <c r="C19" s="39"/>
      <c r="D19" s="46"/>
      <c r="E19" s="46"/>
      <c r="F19" s="49" t="s">
        <v>57</v>
      </c>
      <c r="G19" s="273" t="s">
        <v>465</v>
      </c>
      <c r="H19" s="158"/>
      <c r="I19" s="274"/>
    </row>
    <row r="20" spans="3:12" ht="20.100000000000001" customHeight="1">
      <c r="D20" s="46"/>
      <c r="E20" s="46"/>
      <c r="F20" s="49" t="s">
        <v>155</v>
      </c>
      <c r="G20" s="159" t="s">
        <v>466</v>
      </c>
      <c r="H20" s="160"/>
    </row>
    <row r="21" spans="3:12" ht="20.100000000000001" customHeight="1">
      <c r="D21" s="46"/>
      <c r="E21" s="46"/>
      <c r="F21" s="49" t="s">
        <v>156</v>
      </c>
      <c r="G21" s="159" t="s">
        <v>467</v>
      </c>
      <c r="H21" s="160"/>
    </row>
    <row r="22" spans="3:12" ht="20.100000000000001" customHeight="1">
      <c r="D22" s="46"/>
      <c r="E22" s="46"/>
      <c r="F22" s="49" t="s">
        <v>160</v>
      </c>
      <c r="G22" s="159" t="s">
        <v>468</v>
      </c>
      <c r="H22" s="160"/>
    </row>
    <row r="23" spans="3:12" ht="6" customHeight="1">
      <c r="D23" s="46"/>
      <c r="E23" s="46"/>
      <c r="F23" s="36"/>
      <c r="G23" s="161"/>
      <c r="H23" s="47"/>
    </row>
    <row r="24" spans="3:12" ht="20.100000000000001" customHeight="1">
      <c r="D24" s="46"/>
      <c r="E24" s="46"/>
      <c r="F24" s="49" t="s">
        <v>188</v>
      </c>
      <c r="G24" s="162" t="s">
        <v>459</v>
      </c>
      <c r="H24" s="160"/>
    </row>
    <row r="25" spans="3:12" ht="3" customHeight="1">
      <c r="D25" s="46"/>
      <c r="E25" s="46"/>
      <c r="F25" s="49"/>
      <c r="G25" s="161"/>
      <c r="H25" s="47"/>
    </row>
    <row r="26" spans="3:12" ht="20.100000000000001" customHeight="1">
      <c r="D26" s="46"/>
      <c r="E26" s="46"/>
      <c r="F26" s="49" t="s">
        <v>189</v>
      </c>
      <c r="G26" s="162" t="s">
        <v>459</v>
      </c>
      <c r="H26" s="160"/>
    </row>
    <row r="27" spans="3:12" ht="3.6" customHeight="1">
      <c r="D27" s="46"/>
      <c r="E27" s="46"/>
      <c r="F27" s="49"/>
      <c r="G27" s="161"/>
      <c r="H27" s="47"/>
    </row>
    <row r="28" spans="3:12" ht="20.100000000000001" customHeight="1">
      <c r="D28" s="46"/>
      <c r="E28" s="46"/>
      <c r="F28" s="49" t="s">
        <v>190</v>
      </c>
      <c r="G28" s="159" t="s">
        <v>460</v>
      </c>
      <c r="H28" s="160"/>
    </row>
    <row r="29" spans="3:12" ht="6" customHeight="1">
      <c r="D29" s="46"/>
      <c r="E29" s="46"/>
      <c r="F29" s="36"/>
      <c r="G29" s="161"/>
      <c r="H29" s="47"/>
    </row>
    <row r="30" spans="3:12" ht="20.100000000000001" customHeight="1">
      <c r="D30" s="46"/>
      <c r="E30" s="46"/>
      <c r="F30" s="49" t="s">
        <v>11</v>
      </c>
      <c r="G30" s="162" t="s">
        <v>15</v>
      </c>
      <c r="H30" s="160"/>
    </row>
    <row r="31" spans="3:12" ht="3.6" customHeight="1">
      <c r="D31" s="46"/>
      <c r="E31" s="46"/>
      <c r="F31" s="49"/>
      <c r="G31" s="161"/>
      <c r="H31" s="47"/>
    </row>
    <row r="32" spans="3:12" ht="20.100000000000001" customHeight="1">
      <c r="D32" s="46"/>
      <c r="E32" s="46"/>
      <c r="F32" s="49" t="s">
        <v>12</v>
      </c>
      <c r="G32" s="162" t="s">
        <v>37</v>
      </c>
      <c r="H32" s="160"/>
    </row>
    <row r="33" spans="1:8" ht="3.6" customHeight="1">
      <c r="D33" s="46"/>
      <c r="E33" s="46"/>
      <c r="F33" s="49"/>
      <c r="G33" s="161"/>
      <c r="H33" s="47"/>
    </row>
    <row r="34" spans="1:8" ht="20.100000000000001" customHeight="1">
      <c r="D34" s="46"/>
      <c r="E34" s="46"/>
      <c r="F34" s="49" t="s">
        <v>13</v>
      </c>
      <c r="G34" s="162" t="s">
        <v>14</v>
      </c>
      <c r="H34" s="160"/>
    </row>
    <row r="35" spans="1:8" ht="6" customHeight="1">
      <c r="D35" s="46"/>
      <c r="E35" s="46"/>
      <c r="F35" s="36"/>
      <c r="G35" s="161"/>
      <c r="H35" s="47"/>
    </row>
    <row r="36" spans="1:8" ht="20.100000000000001" customHeight="1">
      <c r="D36" s="46"/>
      <c r="E36" s="46"/>
      <c r="F36" s="53" t="s">
        <v>398</v>
      </c>
      <c r="G36" s="276" t="s">
        <v>400</v>
      </c>
      <c r="H36" s="160"/>
    </row>
    <row r="37" spans="1:8" ht="24.75" hidden="1" customHeight="1">
      <c r="D37" s="46"/>
      <c r="E37" s="46"/>
      <c r="F37" s="49" t="s">
        <v>402</v>
      </c>
      <c r="G37" s="287"/>
      <c r="H37" s="47"/>
    </row>
    <row r="38" spans="1:8" ht="3" customHeight="1">
      <c r="D38" s="46"/>
      <c r="E38" s="46"/>
      <c r="F38" s="277"/>
      <c r="G38" s="275"/>
      <c r="H38" s="47"/>
    </row>
    <row r="39" spans="1:8">
      <c r="D39" s="46"/>
      <c r="E39" s="46"/>
      <c r="F39" s="49"/>
      <c r="G39" s="1" t="s">
        <v>191</v>
      </c>
      <c r="H39" s="47"/>
    </row>
    <row r="40" spans="1:8" ht="21" customHeight="1">
      <c r="A40" s="40"/>
      <c r="D40" s="32"/>
      <c r="E40" s="32"/>
      <c r="F40" s="49" t="s">
        <v>192</v>
      </c>
      <c r="G40" s="255" t="s">
        <v>1252</v>
      </c>
      <c r="H40" s="160"/>
    </row>
    <row r="41" spans="1:8" ht="21" customHeight="1">
      <c r="A41" s="40"/>
      <c r="D41" s="32"/>
      <c r="E41" s="32"/>
      <c r="F41" s="49" t="s">
        <v>193</v>
      </c>
      <c r="G41" s="255" t="s">
        <v>1252</v>
      </c>
      <c r="H41" s="160"/>
    </row>
    <row r="42" spans="1:8">
      <c r="A42" s="40"/>
      <c r="D42" s="32"/>
      <c r="E42" s="32"/>
      <c r="F42" s="49"/>
      <c r="G42" s="283" t="s">
        <v>194</v>
      </c>
      <c r="H42" s="47"/>
    </row>
    <row r="43" spans="1:8" ht="21" customHeight="1">
      <c r="A43" s="40"/>
      <c r="D43" s="32"/>
      <c r="E43" s="32"/>
      <c r="F43" s="51" t="s">
        <v>198</v>
      </c>
      <c r="G43" s="255" t="s">
        <v>1253</v>
      </c>
      <c r="H43" s="160"/>
    </row>
    <row r="44" spans="1:8" ht="21" customHeight="1">
      <c r="A44" s="40"/>
      <c r="D44" s="32"/>
      <c r="E44" s="32"/>
      <c r="F44" s="51" t="s">
        <v>199</v>
      </c>
      <c r="G44" s="255" t="s">
        <v>1254</v>
      </c>
      <c r="H44" s="160"/>
    </row>
    <row r="45" spans="1:8">
      <c r="A45" s="40"/>
      <c r="D45" s="32"/>
      <c r="E45" s="32"/>
      <c r="F45" s="49"/>
      <c r="G45" s="283" t="s">
        <v>195</v>
      </c>
      <c r="H45" s="47"/>
    </row>
    <row r="46" spans="1:8" ht="21" customHeight="1">
      <c r="A46" s="40"/>
      <c r="D46" s="32"/>
      <c r="E46" s="32"/>
      <c r="F46" s="51" t="s">
        <v>198</v>
      </c>
      <c r="G46" s="255" t="s">
        <v>1255</v>
      </c>
      <c r="H46" s="160"/>
    </row>
    <row r="47" spans="1:8" ht="21" customHeight="1">
      <c r="A47" s="40"/>
      <c r="D47" s="32"/>
      <c r="E47" s="32"/>
      <c r="F47" s="51" t="s">
        <v>199</v>
      </c>
      <c r="G47" s="255" t="s">
        <v>1254</v>
      </c>
      <c r="H47" s="160"/>
    </row>
    <row r="48" spans="1:8" ht="12.75" customHeight="1">
      <c r="A48" s="40"/>
      <c r="D48" s="32"/>
      <c r="E48" s="32"/>
      <c r="F48" s="49"/>
      <c r="G48" s="283" t="s">
        <v>196</v>
      </c>
      <c r="H48" s="47"/>
    </row>
    <row r="49" spans="1:8" ht="21" customHeight="1">
      <c r="A49" s="40"/>
      <c r="B49" s="41"/>
      <c r="D49" s="37"/>
      <c r="E49" s="37"/>
      <c r="F49" s="52" t="s">
        <v>198</v>
      </c>
      <c r="G49" s="255" t="s">
        <v>1256</v>
      </c>
      <c r="H49" s="160"/>
    </row>
    <row r="50" spans="1:8" ht="21" customHeight="1">
      <c r="A50" s="40"/>
      <c r="B50" s="41"/>
      <c r="D50" s="37"/>
      <c r="E50" s="37"/>
      <c r="F50" s="52" t="s">
        <v>157</v>
      </c>
      <c r="G50" s="255" t="s">
        <v>1257</v>
      </c>
      <c r="H50" s="160"/>
    </row>
    <row r="51" spans="1:8" ht="21" customHeight="1">
      <c r="A51" s="40"/>
      <c r="B51" s="41"/>
      <c r="D51" s="37"/>
      <c r="E51" s="37"/>
      <c r="F51" s="51" t="s">
        <v>199</v>
      </c>
      <c r="G51" s="255" t="s">
        <v>1258</v>
      </c>
      <c r="H51" s="160"/>
    </row>
    <row r="52" spans="1:8" ht="21" customHeight="1">
      <c r="A52" s="40"/>
      <c r="B52" s="41"/>
      <c r="D52" s="37"/>
      <c r="E52" s="37"/>
      <c r="F52" s="52" t="s">
        <v>200</v>
      </c>
      <c r="G52" s="255" t="s">
        <v>1259</v>
      </c>
      <c r="H52" s="160"/>
    </row>
    <row r="53" spans="1:8" ht="6" hidden="1" customHeight="1">
      <c r="D53" s="46"/>
      <c r="E53" s="46"/>
      <c r="F53" s="36"/>
      <c r="G53" s="161"/>
      <c r="H53" s="47"/>
    </row>
    <row r="54" spans="1:8" ht="21" hidden="1" customHeight="1">
      <c r="A54" s="40"/>
      <c r="B54" s="41"/>
      <c r="D54" s="37"/>
      <c r="E54" s="37"/>
      <c r="F54" s="51" t="s">
        <v>403</v>
      </c>
      <c r="G54" s="286" t="s">
        <v>404</v>
      </c>
      <c r="H54" s="47"/>
    </row>
    <row r="55" spans="1:8">
      <c r="D55" s="32"/>
      <c r="E55" s="32"/>
      <c r="F55" s="32"/>
      <c r="G55" s="150"/>
      <c r="H55" s="48"/>
    </row>
    <row r="61" spans="1:8" s="43" customFormat="1">
      <c r="A61" s="29"/>
      <c r="B61" s="26"/>
      <c r="C61" s="30"/>
      <c r="D61" s="31"/>
      <c r="E61" s="31"/>
      <c r="F61" s="31"/>
      <c r="G61" s="31"/>
      <c r="H61" s="42"/>
    </row>
    <row r="63" spans="1:8">
      <c r="E63" s="278"/>
      <c r="F63" s="278"/>
      <c r="G63" s="278"/>
    </row>
    <row r="64" spans="1:8">
      <c r="E64" s="281" t="s">
        <v>1250</v>
      </c>
      <c r="F64" s="281"/>
      <c r="G64" s="279"/>
    </row>
    <row r="65" spans="5:7">
      <c r="E65" s="282" t="s">
        <v>1251</v>
      </c>
      <c r="F65" s="282"/>
      <c r="G65" s="280"/>
    </row>
  </sheetData>
  <sheetProtection password="FA9C" sheet="1" objects="1" scenarios="1" formatColumns="0" formatRows="0"/>
  <dataConsolidate/>
  <phoneticPr fontId="3" type="noConversion"/>
  <dataValidations count="13">
    <dataValidation type="textLength" operator="lessThanOrEqual" allowBlank="1" showInputMessage="1" showErrorMessage="1" errorTitle="Ошибка" error="Допускается ввод не более 900 символов!" sqref="G43:G44 G40:G41 G46:G47 G49:G52 G54">
      <formula1>900</formula1>
    </dataValidation>
    <dataValidation type="textLength" operator="equal" allowBlank="1" showInputMessage="1" showErrorMessage="1" sqref="G25 G27 G31 G33">
      <formula1>9</formula1>
    </dataValidation>
    <dataValidation operator="equal" allowBlank="1" showInputMessage="1" showErrorMessage="1" sqref="G23 G29 G35 G53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4">
      <formula1>MONTH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24">
      <formula1>MR_LIST</formula1>
    </dataValidation>
    <dataValidation type="custom" allowBlank="1" showInputMessage="1" showErrorMessage="1" sqref="G26">
      <formula1>0</formula1>
    </dataValidation>
    <dataValidation type="list" operator="equal" allowBlank="1" showInputMessage="1" showErrorMessage="1" errorTitle="Ошибка!" error="Необходимо выбрать значение из списка!" promptTitle="Ввод" prompt="Необходимо выбрать значение из списка" sqref="G30">
      <formula1>DaNet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32">
      <formula1>Sposob_Priobr_Range</formula1>
    </dataValidation>
    <dataValidation type="list" operator="equal" allowBlank="1" showInputMessage="1" showErrorMessage="1" errorTitle="Ошибка" error="Необходимо выбрать значение из списка!" promptTitle="Ввод" prompt="Необходимо выбрать значение из списка" sqref="G34">
      <formula1>DaNet</formula1>
    </dataValidation>
    <dataValidation allowBlank="1" error="Необходимо выбрать значение из списка!" promptTitle="Ввод" prompt="Необходимо выбрать значение из списка" sqref="G15"/>
    <dataValidation allowBlank="1" showInputMessage="1" promptTitle="Ввод" prompt="Для выбора организации необходимо два раза нажать левую клавишу мыши!" sqref="G19"/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36">
      <formula1>type_report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K1322"/>
  <sheetViews>
    <sheetView showGridLines="0" workbookViewId="0">
      <selection activeCell="G13" sqref="G13"/>
    </sheetView>
  </sheetViews>
  <sheetFormatPr defaultRowHeight="11.25"/>
  <cols>
    <col min="1" max="1" width="9.140625" style="4"/>
    <col min="2" max="2" width="22.7109375" style="4" bestFit="1" customWidth="1"/>
    <col min="3" max="16384" width="9.140625" style="4"/>
  </cols>
  <sheetData>
    <row r="1" spans="1:11">
      <c r="B1" s="4" t="s">
        <v>161</v>
      </c>
      <c r="C1" s="4" t="s">
        <v>166</v>
      </c>
      <c r="D1" s="4" t="s">
        <v>167</v>
      </c>
      <c r="E1" s="4" t="s">
        <v>168</v>
      </c>
      <c r="F1" s="4" t="s">
        <v>169</v>
      </c>
      <c r="G1" s="4" t="s">
        <v>162</v>
      </c>
      <c r="H1" s="4" t="s">
        <v>163</v>
      </c>
      <c r="I1" s="4" t="s">
        <v>164</v>
      </c>
      <c r="J1" s="4" t="s">
        <v>165</v>
      </c>
      <c r="K1" s="4" t="s">
        <v>202</v>
      </c>
    </row>
    <row r="2" spans="1:11">
      <c r="A2" s="4">
        <v>1</v>
      </c>
      <c r="B2" s="4" t="s">
        <v>109</v>
      </c>
      <c r="C2" s="4" t="s">
        <v>419</v>
      </c>
      <c r="D2" s="4" t="s">
        <v>420</v>
      </c>
      <c r="E2" s="4" t="s">
        <v>419</v>
      </c>
      <c r="F2" s="4" t="s">
        <v>420</v>
      </c>
      <c r="G2" s="4" t="s">
        <v>421</v>
      </c>
      <c r="H2" s="4" t="s">
        <v>422</v>
      </c>
      <c r="I2" s="4" t="s">
        <v>423</v>
      </c>
      <c r="J2" s="4" t="s">
        <v>424</v>
      </c>
      <c r="K2" s="4" t="s">
        <v>425</v>
      </c>
    </row>
    <row r="3" spans="1:11">
      <c r="A3" s="4">
        <v>2</v>
      </c>
      <c r="B3" s="4" t="s">
        <v>109</v>
      </c>
      <c r="C3" s="4" t="s">
        <v>419</v>
      </c>
      <c r="D3" s="4" t="s">
        <v>420</v>
      </c>
      <c r="E3" s="4" t="s">
        <v>426</v>
      </c>
      <c r="F3" s="4" t="s">
        <v>427</v>
      </c>
      <c r="G3" s="4" t="s">
        <v>428</v>
      </c>
      <c r="H3" s="4" t="s">
        <v>429</v>
      </c>
      <c r="I3" s="4" t="s">
        <v>430</v>
      </c>
      <c r="J3" s="4" t="s">
        <v>424</v>
      </c>
      <c r="K3" s="4" t="s">
        <v>431</v>
      </c>
    </row>
    <row r="4" spans="1:11">
      <c r="A4" s="4">
        <v>3</v>
      </c>
      <c r="B4" s="4" t="s">
        <v>109</v>
      </c>
      <c r="C4" s="4" t="s">
        <v>419</v>
      </c>
      <c r="D4" s="4" t="s">
        <v>420</v>
      </c>
      <c r="E4" s="4" t="s">
        <v>426</v>
      </c>
      <c r="F4" s="4" t="s">
        <v>427</v>
      </c>
      <c r="G4" s="4" t="s">
        <v>428</v>
      </c>
      <c r="H4" s="4" t="s">
        <v>429</v>
      </c>
      <c r="I4" s="4" t="s">
        <v>430</v>
      </c>
      <c r="J4" s="4" t="s">
        <v>424</v>
      </c>
      <c r="K4" s="4" t="s">
        <v>432</v>
      </c>
    </row>
    <row r="5" spans="1:11">
      <c r="A5" s="4">
        <v>4</v>
      </c>
      <c r="B5" s="4" t="s">
        <v>109</v>
      </c>
      <c r="C5" s="4" t="s">
        <v>419</v>
      </c>
      <c r="D5" s="4" t="s">
        <v>420</v>
      </c>
      <c r="E5" s="4" t="s">
        <v>426</v>
      </c>
      <c r="F5" s="4" t="s">
        <v>427</v>
      </c>
      <c r="G5" s="4" t="s">
        <v>433</v>
      </c>
      <c r="H5" s="4" t="s">
        <v>434</v>
      </c>
      <c r="I5" s="4" t="s">
        <v>435</v>
      </c>
      <c r="J5" s="4" t="s">
        <v>436</v>
      </c>
      <c r="K5" s="4" t="s">
        <v>432</v>
      </c>
    </row>
    <row r="6" spans="1:11">
      <c r="A6" s="4">
        <v>5</v>
      </c>
      <c r="B6" s="4" t="s">
        <v>109</v>
      </c>
      <c r="C6" s="4" t="s">
        <v>419</v>
      </c>
      <c r="D6" s="4" t="s">
        <v>420</v>
      </c>
      <c r="E6" s="4" t="s">
        <v>426</v>
      </c>
      <c r="F6" s="4" t="s">
        <v>427</v>
      </c>
      <c r="G6" s="4" t="s">
        <v>433</v>
      </c>
      <c r="H6" s="4" t="s">
        <v>434</v>
      </c>
      <c r="I6" s="4" t="s">
        <v>435</v>
      </c>
      <c r="J6" s="4" t="s">
        <v>436</v>
      </c>
      <c r="K6" s="4" t="s">
        <v>425</v>
      </c>
    </row>
    <row r="7" spans="1:11">
      <c r="A7" s="4">
        <v>6</v>
      </c>
      <c r="B7" s="4" t="s">
        <v>109</v>
      </c>
      <c r="C7" s="4" t="s">
        <v>419</v>
      </c>
      <c r="D7" s="4" t="s">
        <v>420</v>
      </c>
      <c r="E7" s="4" t="s">
        <v>426</v>
      </c>
      <c r="F7" s="4" t="s">
        <v>427</v>
      </c>
      <c r="G7" s="4" t="s">
        <v>433</v>
      </c>
      <c r="H7" s="4" t="s">
        <v>434</v>
      </c>
      <c r="I7" s="4" t="s">
        <v>435</v>
      </c>
      <c r="J7" s="4" t="s">
        <v>436</v>
      </c>
      <c r="K7" s="4" t="s">
        <v>431</v>
      </c>
    </row>
    <row r="8" spans="1:11">
      <c r="A8" s="4">
        <v>7</v>
      </c>
      <c r="B8" s="4" t="s">
        <v>109</v>
      </c>
      <c r="C8" s="4" t="s">
        <v>419</v>
      </c>
      <c r="D8" s="4" t="s">
        <v>420</v>
      </c>
      <c r="E8" s="4" t="s">
        <v>426</v>
      </c>
      <c r="F8" s="4" t="s">
        <v>427</v>
      </c>
      <c r="G8" s="4" t="s">
        <v>421</v>
      </c>
      <c r="H8" s="4" t="s">
        <v>422</v>
      </c>
      <c r="I8" s="4" t="s">
        <v>423</v>
      </c>
      <c r="J8" s="4" t="s">
        <v>424</v>
      </c>
      <c r="K8" s="4" t="s">
        <v>425</v>
      </c>
    </row>
    <row r="9" spans="1:11">
      <c r="A9" s="4">
        <v>8</v>
      </c>
      <c r="B9" s="4" t="s">
        <v>109</v>
      </c>
      <c r="C9" s="4" t="s">
        <v>419</v>
      </c>
      <c r="D9" s="4" t="s">
        <v>420</v>
      </c>
      <c r="E9" s="4" t="s">
        <v>437</v>
      </c>
      <c r="F9" s="4" t="s">
        <v>438</v>
      </c>
      <c r="G9" s="4" t="s">
        <v>428</v>
      </c>
      <c r="H9" s="4" t="s">
        <v>429</v>
      </c>
      <c r="I9" s="4" t="s">
        <v>430</v>
      </c>
      <c r="J9" s="4" t="s">
        <v>424</v>
      </c>
      <c r="K9" s="4" t="s">
        <v>432</v>
      </c>
    </row>
    <row r="10" spans="1:11">
      <c r="A10" s="4">
        <v>9</v>
      </c>
      <c r="B10" s="4" t="s">
        <v>109</v>
      </c>
      <c r="C10" s="4" t="s">
        <v>419</v>
      </c>
      <c r="D10" s="4" t="s">
        <v>420</v>
      </c>
      <c r="E10" s="4" t="s">
        <v>437</v>
      </c>
      <c r="F10" s="4" t="s">
        <v>438</v>
      </c>
      <c r="G10" s="4" t="s">
        <v>428</v>
      </c>
      <c r="H10" s="4" t="s">
        <v>429</v>
      </c>
      <c r="I10" s="4" t="s">
        <v>430</v>
      </c>
      <c r="J10" s="4" t="s">
        <v>424</v>
      </c>
      <c r="K10" s="4" t="s">
        <v>431</v>
      </c>
    </row>
    <row r="11" spans="1:11">
      <c r="A11" s="4">
        <v>10</v>
      </c>
      <c r="B11" s="4" t="s">
        <v>109</v>
      </c>
      <c r="C11" s="4" t="s">
        <v>419</v>
      </c>
      <c r="D11" s="4" t="s">
        <v>420</v>
      </c>
      <c r="E11" s="4" t="s">
        <v>437</v>
      </c>
      <c r="F11" s="4" t="s">
        <v>438</v>
      </c>
      <c r="G11" s="4" t="s">
        <v>433</v>
      </c>
      <c r="H11" s="4" t="s">
        <v>434</v>
      </c>
      <c r="I11" s="4" t="s">
        <v>435</v>
      </c>
      <c r="J11" s="4" t="s">
        <v>436</v>
      </c>
      <c r="K11" s="4" t="s">
        <v>431</v>
      </c>
    </row>
    <row r="12" spans="1:11">
      <c r="A12" s="4">
        <v>11</v>
      </c>
      <c r="B12" s="4" t="s">
        <v>109</v>
      </c>
      <c r="C12" s="4" t="s">
        <v>419</v>
      </c>
      <c r="D12" s="4" t="s">
        <v>420</v>
      </c>
      <c r="E12" s="4" t="s">
        <v>437</v>
      </c>
      <c r="F12" s="4" t="s">
        <v>438</v>
      </c>
      <c r="G12" s="4" t="s">
        <v>433</v>
      </c>
      <c r="H12" s="4" t="s">
        <v>434</v>
      </c>
      <c r="I12" s="4" t="s">
        <v>435</v>
      </c>
      <c r="J12" s="4" t="s">
        <v>436</v>
      </c>
      <c r="K12" s="4" t="s">
        <v>425</v>
      </c>
    </row>
    <row r="13" spans="1:11">
      <c r="A13" s="4">
        <v>12</v>
      </c>
      <c r="B13" s="4" t="s">
        <v>109</v>
      </c>
      <c r="C13" s="4" t="s">
        <v>419</v>
      </c>
      <c r="D13" s="4" t="s">
        <v>420</v>
      </c>
      <c r="E13" s="4" t="s">
        <v>437</v>
      </c>
      <c r="F13" s="4" t="s">
        <v>438</v>
      </c>
      <c r="G13" s="4" t="s">
        <v>433</v>
      </c>
      <c r="H13" s="4" t="s">
        <v>434</v>
      </c>
      <c r="I13" s="4" t="s">
        <v>435</v>
      </c>
      <c r="J13" s="4" t="s">
        <v>436</v>
      </c>
      <c r="K13" s="4" t="s">
        <v>432</v>
      </c>
    </row>
    <row r="14" spans="1:11">
      <c r="A14" s="4">
        <v>13</v>
      </c>
      <c r="B14" s="4" t="s">
        <v>109</v>
      </c>
      <c r="C14" s="4" t="s">
        <v>419</v>
      </c>
      <c r="D14" s="4" t="s">
        <v>420</v>
      </c>
      <c r="E14" s="4" t="s">
        <v>437</v>
      </c>
      <c r="F14" s="4" t="s">
        <v>438</v>
      </c>
      <c r="G14" s="4" t="s">
        <v>421</v>
      </c>
      <c r="H14" s="4" t="s">
        <v>422</v>
      </c>
      <c r="I14" s="4" t="s">
        <v>423</v>
      </c>
      <c r="J14" s="4" t="s">
        <v>424</v>
      </c>
      <c r="K14" s="4" t="s">
        <v>425</v>
      </c>
    </row>
    <row r="15" spans="1:11">
      <c r="A15" s="4">
        <v>14</v>
      </c>
      <c r="B15" s="4" t="s">
        <v>109</v>
      </c>
      <c r="C15" s="4" t="s">
        <v>419</v>
      </c>
      <c r="D15" s="4" t="s">
        <v>420</v>
      </c>
      <c r="E15" s="4" t="s">
        <v>439</v>
      </c>
      <c r="F15" s="4" t="s">
        <v>440</v>
      </c>
      <c r="G15" s="4" t="s">
        <v>428</v>
      </c>
      <c r="H15" s="4" t="s">
        <v>429</v>
      </c>
      <c r="I15" s="4" t="s">
        <v>430</v>
      </c>
      <c r="J15" s="4" t="s">
        <v>424</v>
      </c>
      <c r="K15" s="4" t="s">
        <v>432</v>
      </c>
    </row>
    <row r="16" spans="1:11">
      <c r="A16" s="4">
        <v>15</v>
      </c>
      <c r="B16" s="4" t="s">
        <v>109</v>
      </c>
      <c r="C16" s="4" t="s">
        <v>419</v>
      </c>
      <c r="D16" s="4" t="s">
        <v>420</v>
      </c>
      <c r="E16" s="4" t="s">
        <v>439</v>
      </c>
      <c r="F16" s="4" t="s">
        <v>440</v>
      </c>
      <c r="G16" s="4" t="s">
        <v>428</v>
      </c>
      <c r="H16" s="4" t="s">
        <v>429</v>
      </c>
      <c r="I16" s="4" t="s">
        <v>430</v>
      </c>
      <c r="J16" s="4" t="s">
        <v>424</v>
      </c>
      <c r="K16" s="4" t="s">
        <v>431</v>
      </c>
    </row>
    <row r="17" spans="1:11">
      <c r="A17" s="4">
        <v>16</v>
      </c>
      <c r="B17" s="4" t="s">
        <v>109</v>
      </c>
      <c r="C17" s="4" t="s">
        <v>419</v>
      </c>
      <c r="D17" s="4" t="s">
        <v>420</v>
      </c>
      <c r="E17" s="4" t="s">
        <v>439</v>
      </c>
      <c r="F17" s="4" t="s">
        <v>440</v>
      </c>
      <c r="G17" s="4" t="s">
        <v>433</v>
      </c>
      <c r="H17" s="4" t="s">
        <v>434</v>
      </c>
      <c r="I17" s="4" t="s">
        <v>435</v>
      </c>
      <c r="J17" s="4" t="s">
        <v>436</v>
      </c>
      <c r="K17" s="4" t="s">
        <v>431</v>
      </c>
    </row>
    <row r="18" spans="1:11">
      <c r="A18" s="4">
        <v>17</v>
      </c>
      <c r="B18" s="4" t="s">
        <v>109</v>
      </c>
      <c r="C18" s="4" t="s">
        <v>419</v>
      </c>
      <c r="D18" s="4" t="s">
        <v>420</v>
      </c>
      <c r="E18" s="4" t="s">
        <v>439</v>
      </c>
      <c r="F18" s="4" t="s">
        <v>440</v>
      </c>
      <c r="G18" s="4" t="s">
        <v>433</v>
      </c>
      <c r="H18" s="4" t="s">
        <v>434</v>
      </c>
      <c r="I18" s="4" t="s">
        <v>435</v>
      </c>
      <c r="J18" s="4" t="s">
        <v>436</v>
      </c>
      <c r="K18" s="4" t="s">
        <v>425</v>
      </c>
    </row>
    <row r="19" spans="1:11">
      <c r="A19" s="4">
        <v>18</v>
      </c>
      <c r="B19" s="4" t="s">
        <v>109</v>
      </c>
      <c r="C19" s="4" t="s">
        <v>419</v>
      </c>
      <c r="D19" s="4" t="s">
        <v>420</v>
      </c>
      <c r="E19" s="4" t="s">
        <v>439</v>
      </c>
      <c r="F19" s="4" t="s">
        <v>440</v>
      </c>
      <c r="G19" s="4" t="s">
        <v>433</v>
      </c>
      <c r="H19" s="4" t="s">
        <v>434</v>
      </c>
      <c r="I19" s="4" t="s">
        <v>435</v>
      </c>
      <c r="J19" s="4" t="s">
        <v>436</v>
      </c>
      <c r="K19" s="4" t="s">
        <v>432</v>
      </c>
    </row>
    <row r="20" spans="1:11">
      <c r="A20" s="4">
        <v>19</v>
      </c>
      <c r="B20" s="4" t="s">
        <v>109</v>
      </c>
      <c r="C20" s="4" t="s">
        <v>419</v>
      </c>
      <c r="D20" s="4" t="s">
        <v>420</v>
      </c>
      <c r="E20" s="4" t="s">
        <v>439</v>
      </c>
      <c r="F20" s="4" t="s">
        <v>440</v>
      </c>
      <c r="G20" s="4" t="s">
        <v>421</v>
      </c>
      <c r="H20" s="4" t="s">
        <v>422</v>
      </c>
      <c r="I20" s="4" t="s">
        <v>423</v>
      </c>
      <c r="J20" s="4" t="s">
        <v>424</v>
      </c>
      <c r="K20" s="4" t="s">
        <v>425</v>
      </c>
    </row>
    <row r="21" spans="1:11">
      <c r="A21" s="4">
        <v>20</v>
      </c>
      <c r="B21" s="4" t="s">
        <v>109</v>
      </c>
      <c r="C21" s="4" t="s">
        <v>419</v>
      </c>
      <c r="D21" s="4" t="s">
        <v>420</v>
      </c>
      <c r="E21" s="4" t="s">
        <v>441</v>
      </c>
      <c r="F21" s="4" t="s">
        <v>442</v>
      </c>
      <c r="G21" s="4" t="s">
        <v>428</v>
      </c>
      <c r="H21" s="4" t="s">
        <v>429</v>
      </c>
      <c r="I21" s="4" t="s">
        <v>430</v>
      </c>
      <c r="J21" s="4" t="s">
        <v>424</v>
      </c>
      <c r="K21" s="4" t="s">
        <v>431</v>
      </c>
    </row>
    <row r="22" spans="1:11">
      <c r="A22" s="4">
        <v>21</v>
      </c>
      <c r="B22" s="4" t="s">
        <v>109</v>
      </c>
      <c r="C22" s="4" t="s">
        <v>419</v>
      </c>
      <c r="D22" s="4" t="s">
        <v>420</v>
      </c>
      <c r="E22" s="4" t="s">
        <v>441</v>
      </c>
      <c r="F22" s="4" t="s">
        <v>442</v>
      </c>
      <c r="G22" s="4" t="s">
        <v>428</v>
      </c>
      <c r="H22" s="4" t="s">
        <v>429</v>
      </c>
      <c r="I22" s="4" t="s">
        <v>430</v>
      </c>
      <c r="J22" s="4" t="s">
        <v>424</v>
      </c>
      <c r="K22" s="4" t="s">
        <v>432</v>
      </c>
    </row>
    <row r="23" spans="1:11">
      <c r="A23" s="4">
        <v>22</v>
      </c>
      <c r="B23" s="4" t="s">
        <v>109</v>
      </c>
      <c r="C23" s="4" t="s">
        <v>419</v>
      </c>
      <c r="D23" s="4" t="s">
        <v>420</v>
      </c>
      <c r="E23" s="4" t="s">
        <v>441</v>
      </c>
      <c r="F23" s="4" t="s">
        <v>442</v>
      </c>
      <c r="G23" s="4" t="s">
        <v>433</v>
      </c>
      <c r="H23" s="4" t="s">
        <v>434</v>
      </c>
      <c r="I23" s="4" t="s">
        <v>435</v>
      </c>
      <c r="J23" s="4" t="s">
        <v>436</v>
      </c>
      <c r="K23" s="4" t="s">
        <v>432</v>
      </c>
    </row>
    <row r="24" spans="1:11">
      <c r="A24" s="4">
        <v>23</v>
      </c>
      <c r="B24" s="4" t="s">
        <v>109</v>
      </c>
      <c r="C24" s="4" t="s">
        <v>419</v>
      </c>
      <c r="D24" s="4" t="s">
        <v>420</v>
      </c>
      <c r="E24" s="4" t="s">
        <v>441</v>
      </c>
      <c r="F24" s="4" t="s">
        <v>442</v>
      </c>
      <c r="G24" s="4" t="s">
        <v>433</v>
      </c>
      <c r="H24" s="4" t="s">
        <v>434</v>
      </c>
      <c r="I24" s="4" t="s">
        <v>435</v>
      </c>
      <c r="J24" s="4" t="s">
        <v>436</v>
      </c>
      <c r="K24" s="4" t="s">
        <v>425</v>
      </c>
    </row>
    <row r="25" spans="1:11">
      <c r="A25" s="4">
        <v>24</v>
      </c>
      <c r="B25" s="4" t="s">
        <v>109</v>
      </c>
      <c r="C25" s="4" t="s">
        <v>419</v>
      </c>
      <c r="D25" s="4" t="s">
        <v>420</v>
      </c>
      <c r="E25" s="4" t="s">
        <v>441</v>
      </c>
      <c r="F25" s="4" t="s">
        <v>442</v>
      </c>
      <c r="G25" s="4" t="s">
        <v>433</v>
      </c>
      <c r="H25" s="4" t="s">
        <v>434</v>
      </c>
      <c r="I25" s="4" t="s">
        <v>435</v>
      </c>
      <c r="J25" s="4" t="s">
        <v>436</v>
      </c>
      <c r="K25" s="4" t="s">
        <v>431</v>
      </c>
    </row>
    <row r="26" spans="1:11">
      <c r="A26" s="4">
        <v>25</v>
      </c>
      <c r="B26" s="4" t="s">
        <v>109</v>
      </c>
      <c r="C26" s="4" t="s">
        <v>419</v>
      </c>
      <c r="D26" s="4" t="s">
        <v>420</v>
      </c>
      <c r="E26" s="4" t="s">
        <v>441</v>
      </c>
      <c r="F26" s="4" t="s">
        <v>442</v>
      </c>
      <c r="G26" s="4" t="s">
        <v>421</v>
      </c>
      <c r="H26" s="4" t="s">
        <v>422</v>
      </c>
      <c r="I26" s="4" t="s">
        <v>423</v>
      </c>
      <c r="J26" s="4" t="s">
        <v>424</v>
      </c>
      <c r="K26" s="4" t="s">
        <v>425</v>
      </c>
    </row>
    <row r="27" spans="1:11">
      <c r="A27" s="4">
        <v>26</v>
      </c>
      <c r="B27" s="4" t="s">
        <v>109</v>
      </c>
      <c r="C27" s="4" t="s">
        <v>443</v>
      </c>
      <c r="D27" s="4" t="s">
        <v>444</v>
      </c>
      <c r="E27" s="4" t="s">
        <v>443</v>
      </c>
      <c r="F27" s="4" t="s">
        <v>444</v>
      </c>
      <c r="G27" s="4" t="s">
        <v>445</v>
      </c>
      <c r="H27" s="4" t="s">
        <v>446</v>
      </c>
      <c r="I27" s="4" t="s">
        <v>447</v>
      </c>
      <c r="J27" s="4" t="s">
        <v>448</v>
      </c>
      <c r="K27" s="4" t="s">
        <v>449</v>
      </c>
    </row>
    <row r="28" spans="1:11">
      <c r="A28" s="4">
        <v>27</v>
      </c>
      <c r="B28" s="4" t="s">
        <v>109</v>
      </c>
      <c r="C28" s="4" t="s">
        <v>443</v>
      </c>
      <c r="D28" s="4" t="s">
        <v>444</v>
      </c>
      <c r="E28" s="4" t="s">
        <v>443</v>
      </c>
      <c r="F28" s="4" t="s">
        <v>444</v>
      </c>
      <c r="G28" s="4" t="s">
        <v>428</v>
      </c>
      <c r="H28" s="4" t="s">
        <v>429</v>
      </c>
      <c r="I28" s="4" t="s">
        <v>430</v>
      </c>
      <c r="J28" s="4" t="s">
        <v>424</v>
      </c>
      <c r="K28" s="4" t="s">
        <v>431</v>
      </c>
    </row>
    <row r="29" spans="1:11">
      <c r="A29" s="4">
        <v>28</v>
      </c>
      <c r="B29" s="4" t="s">
        <v>109</v>
      </c>
      <c r="C29" s="4" t="s">
        <v>443</v>
      </c>
      <c r="D29" s="4" t="s">
        <v>444</v>
      </c>
      <c r="E29" s="4" t="s">
        <v>443</v>
      </c>
      <c r="F29" s="4" t="s">
        <v>444</v>
      </c>
      <c r="G29" s="4" t="s">
        <v>428</v>
      </c>
      <c r="H29" s="4" t="s">
        <v>429</v>
      </c>
      <c r="I29" s="4" t="s">
        <v>430</v>
      </c>
      <c r="J29" s="4" t="s">
        <v>424</v>
      </c>
      <c r="K29" s="4" t="s">
        <v>432</v>
      </c>
    </row>
    <row r="30" spans="1:11">
      <c r="A30" s="4">
        <v>29</v>
      </c>
      <c r="B30" s="4" t="s">
        <v>109</v>
      </c>
      <c r="C30" s="4" t="s">
        <v>443</v>
      </c>
      <c r="D30" s="4" t="s">
        <v>444</v>
      </c>
      <c r="E30" s="4" t="s">
        <v>443</v>
      </c>
      <c r="F30" s="4" t="s">
        <v>444</v>
      </c>
      <c r="G30" s="4" t="s">
        <v>433</v>
      </c>
      <c r="H30" s="4" t="s">
        <v>434</v>
      </c>
      <c r="I30" s="4" t="s">
        <v>435</v>
      </c>
      <c r="J30" s="4" t="s">
        <v>436</v>
      </c>
      <c r="K30" s="4" t="s">
        <v>425</v>
      </c>
    </row>
    <row r="31" spans="1:11">
      <c r="A31" s="4">
        <v>30</v>
      </c>
      <c r="B31" s="4" t="s">
        <v>109</v>
      </c>
      <c r="C31" s="4" t="s">
        <v>443</v>
      </c>
      <c r="D31" s="4" t="s">
        <v>444</v>
      </c>
      <c r="E31" s="4" t="s">
        <v>443</v>
      </c>
      <c r="F31" s="4" t="s">
        <v>444</v>
      </c>
      <c r="G31" s="4" t="s">
        <v>433</v>
      </c>
      <c r="H31" s="4" t="s">
        <v>434</v>
      </c>
      <c r="I31" s="4" t="s">
        <v>435</v>
      </c>
      <c r="J31" s="4" t="s">
        <v>436</v>
      </c>
      <c r="K31" s="4" t="s">
        <v>432</v>
      </c>
    </row>
    <row r="32" spans="1:11">
      <c r="A32" s="4">
        <v>31</v>
      </c>
      <c r="B32" s="4" t="s">
        <v>109</v>
      </c>
      <c r="C32" s="4" t="s">
        <v>443</v>
      </c>
      <c r="D32" s="4" t="s">
        <v>444</v>
      </c>
      <c r="E32" s="4" t="s">
        <v>443</v>
      </c>
      <c r="F32" s="4" t="s">
        <v>444</v>
      </c>
      <c r="G32" s="4" t="s">
        <v>433</v>
      </c>
      <c r="H32" s="4" t="s">
        <v>434</v>
      </c>
      <c r="I32" s="4" t="s">
        <v>435</v>
      </c>
      <c r="J32" s="4" t="s">
        <v>436</v>
      </c>
      <c r="K32" s="4" t="s">
        <v>431</v>
      </c>
    </row>
    <row r="33" spans="1:11">
      <c r="A33" s="4">
        <v>32</v>
      </c>
      <c r="B33" s="4" t="s">
        <v>109</v>
      </c>
      <c r="C33" s="4" t="s">
        <v>443</v>
      </c>
      <c r="D33" s="4" t="s">
        <v>444</v>
      </c>
      <c r="E33" s="4" t="s">
        <v>443</v>
      </c>
      <c r="F33" s="4" t="s">
        <v>444</v>
      </c>
      <c r="G33" s="4" t="s">
        <v>450</v>
      </c>
      <c r="H33" s="4" t="s">
        <v>451</v>
      </c>
      <c r="I33" s="4" t="s">
        <v>452</v>
      </c>
      <c r="J33" s="4" t="s">
        <v>448</v>
      </c>
      <c r="K33" s="4" t="s">
        <v>425</v>
      </c>
    </row>
    <row r="34" spans="1:11">
      <c r="A34" s="4">
        <v>33</v>
      </c>
      <c r="B34" s="4" t="s">
        <v>109</v>
      </c>
      <c r="C34" s="4" t="s">
        <v>443</v>
      </c>
      <c r="D34" s="4" t="s">
        <v>444</v>
      </c>
      <c r="E34" s="4" t="s">
        <v>443</v>
      </c>
      <c r="F34" s="4" t="s">
        <v>444</v>
      </c>
      <c r="G34" s="4" t="s">
        <v>453</v>
      </c>
      <c r="H34" s="4" t="s">
        <v>454</v>
      </c>
      <c r="I34" s="4" t="s">
        <v>455</v>
      </c>
      <c r="J34" s="4" t="s">
        <v>448</v>
      </c>
      <c r="K34" s="4" t="s">
        <v>449</v>
      </c>
    </row>
    <row r="35" spans="1:11">
      <c r="A35" s="4">
        <v>34</v>
      </c>
      <c r="B35" s="4" t="s">
        <v>109</v>
      </c>
      <c r="C35" s="4" t="s">
        <v>443</v>
      </c>
      <c r="D35" s="4" t="s">
        <v>444</v>
      </c>
      <c r="E35" s="4" t="s">
        <v>443</v>
      </c>
      <c r="F35" s="4" t="s">
        <v>444</v>
      </c>
      <c r="G35" s="4" t="s">
        <v>456</v>
      </c>
      <c r="H35" s="4" t="s">
        <v>457</v>
      </c>
      <c r="I35" s="4" t="s">
        <v>458</v>
      </c>
      <c r="J35" s="4" t="s">
        <v>448</v>
      </c>
      <c r="K35" s="4" t="s">
        <v>449</v>
      </c>
    </row>
    <row r="36" spans="1:11">
      <c r="A36" s="4">
        <v>35</v>
      </c>
      <c r="B36" s="4" t="s">
        <v>109</v>
      </c>
      <c r="C36" s="4" t="s">
        <v>443</v>
      </c>
      <c r="D36" s="4" t="s">
        <v>444</v>
      </c>
      <c r="E36" s="4" t="s">
        <v>443</v>
      </c>
      <c r="F36" s="4" t="s">
        <v>444</v>
      </c>
      <c r="G36" s="4" t="s">
        <v>421</v>
      </c>
      <c r="H36" s="4" t="s">
        <v>422</v>
      </c>
      <c r="I36" s="4" t="s">
        <v>423</v>
      </c>
      <c r="J36" s="4" t="s">
        <v>424</v>
      </c>
      <c r="K36" s="4" t="s">
        <v>425</v>
      </c>
    </row>
    <row r="37" spans="1:11">
      <c r="A37" s="4">
        <v>36</v>
      </c>
      <c r="B37" s="4" t="s">
        <v>109</v>
      </c>
      <c r="C37" s="4" t="s">
        <v>459</v>
      </c>
      <c r="D37" s="4" t="s">
        <v>460</v>
      </c>
      <c r="E37" s="4" t="s">
        <v>459</v>
      </c>
      <c r="F37" s="4" t="s">
        <v>460</v>
      </c>
      <c r="G37" s="4" t="s">
        <v>428</v>
      </c>
      <c r="H37" s="4" t="s">
        <v>429</v>
      </c>
      <c r="I37" s="4" t="s">
        <v>430</v>
      </c>
      <c r="J37" s="4" t="s">
        <v>424</v>
      </c>
      <c r="K37" s="4" t="s">
        <v>431</v>
      </c>
    </row>
    <row r="38" spans="1:11">
      <c r="A38" s="4">
        <v>37</v>
      </c>
      <c r="B38" s="4" t="s">
        <v>109</v>
      </c>
      <c r="C38" s="4" t="s">
        <v>459</v>
      </c>
      <c r="D38" s="4" t="s">
        <v>460</v>
      </c>
      <c r="E38" s="4" t="s">
        <v>459</v>
      </c>
      <c r="F38" s="4" t="s">
        <v>460</v>
      </c>
      <c r="G38" s="4" t="s">
        <v>428</v>
      </c>
      <c r="H38" s="4" t="s">
        <v>429</v>
      </c>
      <c r="I38" s="4" t="s">
        <v>430</v>
      </c>
      <c r="J38" s="4" t="s">
        <v>424</v>
      </c>
      <c r="K38" s="4" t="s">
        <v>432</v>
      </c>
    </row>
    <row r="39" spans="1:11">
      <c r="A39" s="4">
        <v>38</v>
      </c>
      <c r="B39" s="4" t="s">
        <v>109</v>
      </c>
      <c r="C39" s="4" t="s">
        <v>459</v>
      </c>
      <c r="D39" s="4" t="s">
        <v>460</v>
      </c>
      <c r="E39" s="4" t="s">
        <v>459</v>
      </c>
      <c r="F39" s="4" t="s">
        <v>460</v>
      </c>
      <c r="G39" s="4" t="s">
        <v>461</v>
      </c>
      <c r="H39" s="4" t="s">
        <v>462</v>
      </c>
      <c r="I39" s="4" t="s">
        <v>430</v>
      </c>
      <c r="J39" s="4" t="s">
        <v>463</v>
      </c>
      <c r="K39" s="4" t="s">
        <v>432</v>
      </c>
    </row>
    <row r="40" spans="1:11">
      <c r="A40" s="4">
        <v>39</v>
      </c>
      <c r="B40" s="4" t="s">
        <v>109</v>
      </c>
      <c r="C40" s="4" t="s">
        <v>459</v>
      </c>
      <c r="D40" s="4" t="s">
        <v>460</v>
      </c>
      <c r="E40" s="4" t="s">
        <v>459</v>
      </c>
      <c r="F40" s="4" t="s">
        <v>460</v>
      </c>
      <c r="G40" s="4" t="s">
        <v>461</v>
      </c>
      <c r="H40" s="4" t="s">
        <v>462</v>
      </c>
      <c r="I40" s="4" t="s">
        <v>430</v>
      </c>
      <c r="J40" s="4" t="s">
        <v>463</v>
      </c>
      <c r="K40" s="4" t="s">
        <v>431</v>
      </c>
    </row>
    <row r="41" spans="1:11">
      <c r="A41" s="4">
        <v>40</v>
      </c>
      <c r="B41" s="4" t="s">
        <v>109</v>
      </c>
      <c r="C41" s="4" t="s">
        <v>459</v>
      </c>
      <c r="D41" s="4" t="s">
        <v>460</v>
      </c>
      <c r="E41" s="4" t="s">
        <v>459</v>
      </c>
      <c r="F41" s="4" t="s">
        <v>460</v>
      </c>
      <c r="G41" s="4" t="s">
        <v>464</v>
      </c>
      <c r="H41" s="4" t="s">
        <v>465</v>
      </c>
      <c r="I41" s="4" t="s">
        <v>466</v>
      </c>
      <c r="J41" s="4" t="s">
        <v>467</v>
      </c>
      <c r="K41" s="4" t="s">
        <v>468</v>
      </c>
    </row>
    <row r="42" spans="1:11">
      <c r="A42" s="4">
        <v>41</v>
      </c>
      <c r="B42" s="4" t="s">
        <v>109</v>
      </c>
      <c r="C42" s="4" t="s">
        <v>459</v>
      </c>
      <c r="D42" s="4" t="s">
        <v>460</v>
      </c>
      <c r="E42" s="4" t="s">
        <v>459</v>
      </c>
      <c r="F42" s="4" t="s">
        <v>460</v>
      </c>
      <c r="G42" s="4" t="s">
        <v>464</v>
      </c>
      <c r="H42" s="4" t="s">
        <v>465</v>
      </c>
      <c r="I42" s="4" t="s">
        <v>466</v>
      </c>
      <c r="J42" s="4" t="s">
        <v>467</v>
      </c>
      <c r="K42" s="4" t="s">
        <v>431</v>
      </c>
    </row>
    <row r="43" spans="1:11">
      <c r="A43" s="4">
        <v>42</v>
      </c>
      <c r="B43" s="4" t="s">
        <v>109</v>
      </c>
      <c r="C43" s="4" t="s">
        <v>459</v>
      </c>
      <c r="D43" s="4" t="s">
        <v>460</v>
      </c>
      <c r="E43" s="4" t="s">
        <v>459</v>
      </c>
      <c r="F43" s="4" t="s">
        <v>460</v>
      </c>
      <c r="G43" s="4" t="s">
        <v>464</v>
      </c>
      <c r="H43" s="4" t="s">
        <v>465</v>
      </c>
      <c r="I43" s="4" t="s">
        <v>466</v>
      </c>
      <c r="J43" s="4" t="s">
        <v>467</v>
      </c>
      <c r="K43" s="4" t="s">
        <v>449</v>
      </c>
    </row>
    <row r="44" spans="1:11">
      <c r="A44" s="4">
        <v>43</v>
      </c>
      <c r="B44" s="4" t="s">
        <v>109</v>
      </c>
      <c r="C44" s="4" t="s">
        <v>459</v>
      </c>
      <c r="D44" s="4" t="s">
        <v>460</v>
      </c>
      <c r="E44" s="4" t="s">
        <v>459</v>
      </c>
      <c r="F44" s="4" t="s">
        <v>460</v>
      </c>
      <c r="G44" s="4" t="s">
        <v>464</v>
      </c>
      <c r="H44" s="4" t="s">
        <v>465</v>
      </c>
      <c r="I44" s="4" t="s">
        <v>466</v>
      </c>
      <c r="J44" s="4" t="s">
        <v>467</v>
      </c>
      <c r="K44" s="4" t="s">
        <v>425</v>
      </c>
    </row>
    <row r="45" spans="1:11">
      <c r="A45" s="4">
        <v>44</v>
      </c>
      <c r="B45" s="4" t="s">
        <v>109</v>
      </c>
      <c r="C45" s="4" t="s">
        <v>459</v>
      </c>
      <c r="D45" s="4" t="s">
        <v>460</v>
      </c>
      <c r="E45" s="4" t="s">
        <v>459</v>
      </c>
      <c r="F45" s="4" t="s">
        <v>460</v>
      </c>
      <c r="G45" s="4" t="s">
        <v>464</v>
      </c>
      <c r="H45" s="4" t="s">
        <v>465</v>
      </c>
      <c r="I45" s="4" t="s">
        <v>466</v>
      </c>
      <c r="J45" s="4" t="s">
        <v>467</v>
      </c>
      <c r="K45" s="4" t="s">
        <v>432</v>
      </c>
    </row>
    <row r="46" spans="1:11">
      <c r="A46" s="4">
        <v>45</v>
      </c>
      <c r="B46" s="4" t="s">
        <v>109</v>
      </c>
      <c r="C46" s="4" t="s">
        <v>459</v>
      </c>
      <c r="D46" s="4" t="s">
        <v>460</v>
      </c>
      <c r="E46" s="4" t="s">
        <v>459</v>
      </c>
      <c r="F46" s="4" t="s">
        <v>460</v>
      </c>
      <c r="G46" s="4" t="s">
        <v>469</v>
      </c>
      <c r="H46" s="4" t="s">
        <v>470</v>
      </c>
      <c r="I46" s="4" t="s">
        <v>471</v>
      </c>
      <c r="J46" s="4" t="s">
        <v>472</v>
      </c>
      <c r="K46" s="4" t="s">
        <v>449</v>
      </c>
    </row>
    <row r="47" spans="1:11">
      <c r="A47" s="4">
        <v>46</v>
      </c>
      <c r="B47" s="4" t="s">
        <v>109</v>
      </c>
      <c r="C47" s="4" t="s">
        <v>459</v>
      </c>
      <c r="D47" s="4" t="s">
        <v>460</v>
      </c>
      <c r="E47" s="4" t="s">
        <v>459</v>
      </c>
      <c r="F47" s="4" t="s">
        <v>460</v>
      </c>
      <c r="G47" s="4" t="s">
        <v>433</v>
      </c>
      <c r="H47" s="4" t="s">
        <v>434</v>
      </c>
      <c r="I47" s="4" t="s">
        <v>435</v>
      </c>
      <c r="J47" s="4" t="s">
        <v>436</v>
      </c>
      <c r="K47" s="4" t="s">
        <v>425</v>
      </c>
    </row>
    <row r="48" spans="1:11">
      <c r="A48" s="4">
        <v>47</v>
      </c>
      <c r="B48" s="4" t="s">
        <v>109</v>
      </c>
      <c r="C48" s="4" t="s">
        <v>459</v>
      </c>
      <c r="D48" s="4" t="s">
        <v>460</v>
      </c>
      <c r="E48" s="4" t="s">
        <v>459</v>
      </c>
      <c r="F48" s="4" t="s">
        <v>460</v>
      </c>
      <c r="G48" s="4" t="s">
        <v>433</v>
      </c>
      <c r="H48" s="4" t="s">
        <v>434</v>
      </c>
      <c r="I48" s="4" t="s">
        <v>435</v>
      </c>
      <c r="J48" s="4" t="s">
        <v>436</v>
      </c>
      <c r="K48" s="4" t="s">
        <v>431</v>
      </c>
    </row>
    <row r="49" spans="1:11">
      <c r="A49" s="4">
        <v>48</v>
      </c>
      <c r="B49" s="4" t="s">
        <v>109</v>
      </c>
      <c r="C49" s="4" t="s">
        <v>459</v>
      </c>
      <c r="D49" s="4" t="s">
        <v>460</v>
      </c>
      <c r="E49" s="4" t="s">
        <v>459</v>
      </c>
      <c r="F49" s="4" t="s">
        <v>460</v>
      </c>
      <c r="G49" s="4" t="s">
        <v>433</v>
      </c>
      <c r="H49" s="4" t="s">
        <v>434</v>
      </c>
      <c r="I49" s="4" t="s">
        <v>435</v>
      </c>
      <c r="J49" s="4" t="s">
        <v>436</v>
      </c>
      <c r="K49" s="4" t="s">
        <v>432</v>
      </c>
    </row>
    <row r="50" spans="1:11">
      <c r="A50" s="4">
        <v>49</v>
      </c>
      <c r="B50" s="4" t="s">
        <v>109</v>
      </c>
      <c r="C50" s="4" t="s">
        <v>459</v>
      </c>
      <c r="D50" s="4" t="s">
        <v>460</v>
      </c>
      <c r="E50" s="4" t="s">
        <v>459</v>
      </c>
      <c r="F50" s="4" t="s">
        <v>460</v>
      </c>
      <c r="G50" s="4" t="s">
        <v>473</v>
      </c>
      <c r="H50" s="4" t="s">
        <v>474</v>
      </c>
      <c r="I50" s="4" t="s">
        <v>430</v>
      </c>
      <c r="J50" s="4" t="s">
        <v>475</v>
      </c>
      <c r="K50" s="4" t="s">
        <v>432</v>
      </c>
    </row>
    <row r="51" spans="1:11">
      <c r="A51" s="4">
        <v>50</v>
      </c>
      <c r="B51" s="4" t="s">
        <v>109</v>
      </c>
      <c r="C51" s="4" t="s">
        <v>459</v>
      </c>
      <c r="D51" s="4" t="s">
        <v>460</v>
      </c>
      <c r="E51" s="4" t="s">
        <v>459</v>
      </c>
      <c r="F51" s="4" t="s">
        <v>460</v>
      </c>
      <c r="G51" s="4" t="s">
        <v>473</v>
      </c>
      <c r="H51" s="4" t="s">
        <v>474</v>
      </c>
      <c r="I51" s="4" t="s">
        <v>430</v>
      </c>
      <c r="J51" s="4" t="s">
        <v>475</v>
      </c>
      <c r="K51" s="4" t="s">
        <v>431</v>
      </c>
    </row>
    <row r="52" spans="1:11">
      <c r="A52" s="4">
        <v>51</v>
      </c>
      <c r="B52" s="4" t="s">
        <v>109</v>
      </c>
      <c r="C52" s="4" t="s">
        <v>459</v>
      </c>
      <c r="D52" s="4" t="s">
        <v>460</v>
      </c>
      <c r="E52" s="4" t="s">
        <v>459</v>
      </c>
      <c r="F52" s="4" t="s">
        <v>460</v>
      </c>
      <c r="G52" s="4" t="s">
        <v>476</v>
      </c>
      <c r="H52" s="4" t="s">
        <v>477</v>
      </c>
      <c r="I52" s="4" t="s">
        <v>430</v>
      </c>
      <c r="J52" s="4" t="s">
        <v>478</v>
      </c>
      <c r="K52" s="4" t="s">
        <v>431</v>
      </c>
    </row>
    <row r="53" spans="1:11">
      <c r="A53" s="4">
        <v>52</v>
      </c>
      <c r="B53" s="4" t="s">
        <v>109</v>
      </c>
      <c r="C53" s="4" t="s">
        <v>459</v>
      </c>
      <c r="D53" s="4" t="s">
        <v>460</v>
      </c>
      <c r="E53" s="4" t="s">
        <v>459</v>
      </c>
      <c r="F53" s="4" t="s">
        <v>460</v>
      </c>
      <c r="G53" s="4" t="s">
        <v>476</v>
      </c>
      <c r="H53" s="4" t="s">
        <v>477</v>
      </c>
      <c r="I53" s="4" t="s">
        <v>430</v>
      </c>
      <c r="J53" s="4" t="s">
        <v>478</v>
      </c>
      <c r="K53" s="4" t="s">
        <v>432</v>
      </c>
    </row>
    <row r="54" spans="1:11">
      <c r="A54" s="4">
        <v>53</v>
      </c>
      <c r="B54" s="4" t="s">
        <v>109</v>
      </c>
      <c r="C54" s="4" t="s">
        <v>459</v>
      </c>
      <c r="D54" s="4" t="s">
        <v>460</v>
      </c>
      <c r="E54" s="4" t="s">
        <v>459</v>
      </c>
      <c r="F54" s="4" t="s">
        <v>460</v>
      </c>
      <c r="G54" s="4" t="s">
        <v>479</v>
      </c>
      <c r="H54" s="4" t="s">
        <v>480</v>
      </c>
      <c r="I54" s="4" t="s">
        <v>481</v>
      </c>
      <c r="J54" s="4" t="s">
        <v>467</v>
      </c>
      <c r="K54" s="4" t="s">
        <v>449</v>
      </c>
    </row>
    <row r="55" spans="1:11">
      <c r="A55" s="4">
        <v>54</v>
      </c>
      <c r="B55" s="4" t="s">
        <v>109</v>
      </c>
      <c r="C55" s="4" t="s">
        <v>459</v>
      </c>
      <c r="D55" s="4" t="s">
        <v>460</v>
      </c>
      <c r="E55" s="4" t="s">
        <v>459</v>
      </c>
      <c r="F55" s="4" t="s">
        <v>460</v>
      </c>
      <c r="G55" s="4" t="s">
        <v>482</v>
      </c>
      <c r="H55" s="4" t="s">
        <v>483</v>
      </c>
      <c r="I55" s="4" t="s">
        <v>484</v>
      </c>
      <c r="J55" s="4" t="s">
        <v>467</v>
      </c>
      <c r="K55" s="4" t="s">
        <v>425</v>
      </c>
    </row>
    <row r="56" spans="1:11">
      <c r="A56" s="4">
        <v>55</v>
      </c>
      <c r="B56" s="4" t="s">
        <v>109</v>
      </c>
      <c r="C56" s="4" t="s">
        <v>459</v>
      </c>
      <c r="D56" s="4" t="s">
        <v>460</v>
      </c>
      <c r="E56" s="4" t="s">
        <v>459</v>
      </c>
      <c r="F56" s="4" t="s">
        <v>460</v>
      </c>
      <c r="G56" s="4" t="s">
        <v>482</v>
      </c>
      <c r="H56" s="4" t="s">
        <v>483</v>
      </c>
      <c r="I56" s="4" t="s">
        <v>484</v>
      </c>
      <c r="J56" s="4" t="s">
        <v>467</v>
      </c>
      <c r="K56" s="4" t="s">
        <v>468</v>
      </c>
    </row>
    <row r="57" spans="1:11">
      <c r="A57" s="4">
        <v>56</v>
      </c>
      <c r="B57" s="4" t="s">
        <v>109</v>
      </c>
      <c r="C57" s="4" t="s">
        <v>459</v>
      </c>
      <c r="D57" s="4" t="s">
        <v>460</v>
      </c>
      <c r="E57" s="4" t="s">
        <v>459</v>
      </c>
      <c r="F57" s="4" t="s">
        <v>460</v>
      </c>
      <c r="G57" s="4" t="s">
        <v>482</v>
      </c>
      <c r="H57" s="4" t="s">
        <v>483</v>
      </c>
      <c r="I57" s="4" t="s">
        <v>484</v>
      </c>
      <c r="J57" s="4" t="s">
        <v>467</v>
      </c>
      <c r="K57" s="4" t="s">
        <v>431</v>
      </c>
    </row>
    <row r="58" spans="1:11">
      <c r="A58" s="4">
        <v>57</v>
      </c>
      <c r="B58" s="4" t="s">
        <v>109</v>
      </c>
      <c r="C58" s="4" t="s">
        <v>459</v>
      </c>
      <c r="D58" s="4" t="s">
        <v>460</v>
      </c>
      <c r="E58" s="4" t="s">
        <v>459</v>
      </c>
      <c r="F58" s="4" t="s">
        <v>460</v>
      </c>
      <c r="G58" s="4" t="s">
        <v>482</v>
      </c>
      <c r="H58" s="4" t="s">
        <v>483</v>
      </c>
      <c r="I58" s="4" t="s">
        <v>484</v>
      </c>
      <c r="J58" s="4" t="s">
        <v>467</v>
      </c>
      <c r="K58" s="4" t="s">
        <v>449</v>
      </c>
    </row>
    <row r="59" spans="1:11">
      <c r="A59" s="4">
        <v>58</v>
      </c>
      <c r="B59" s="4" t="s">
        <v>109</v>
      </c>
      <c r="C59" s="4" t="s">
        <v>459</v>
      </c>
      <c r="D59" s="4" t="s">
        <v>460</v>
      </c>
      <c r="E59" s="4" t="s">
        <v>459</v>
      </c>
      <c r="F59" s="4" t="s">
        <v>460</v>
      </c>
      <c r="G59" s="4" t="s">
        <v>482</v>
      </c>
      <c r="H59" s="4" t="s">
        <v>483</v>
      </c>
      <c r="I59" s="4" t="s">
        <v>484</v>
      </c>
      <c r="J59" s="4" t="s">
        <v>467</v>
      </c>
      <c r="K59" s="4" t="s">
        <v>432</v>
      </c>
    </row>
    <row r="60" spans="1:11">
      <c r="A60" s="4">
        <v>59</v>
      </c>
      <c r="B60" s="4" t="s">
        <v>109</v>
      </c>
      <c r="C60" s="4" t="s">
        <v>459</v>
      </c>
      <c r="D60" s="4" t="s">
        <v>460</v>
      </c>
      <c r="E60" s="4" t="s">
        <v>459</v>
      </c>
      <c r="F60" s="4" t="s">
        <v>460</v>
      </c>
      <c r="G60" s="4" t="s">
        <v>485</v>
      </c>
      <c r="H60" s="4" t="s">
        <v>486</v>
      </c>
      <c r="I60" s="4" t="s">
        <v>487</v>
      </c>
      <c r="J60" s="4" t="s">
        <v>467</v>
      </c>
      <c r="K60" s="4" t="s">
        <v>449</v>
      </c>
    </row>
    <row r="61" spans="1:11">
      <c r="A61" s="4">
        <v>60</v>
      </c>
      <c r="B61" s="4" t="s">
        <v>109</v>
      </c>
      <c r="C61" s="4" t="s">
        <v>459</v>
      </c>
      <c r="D61" s="4" t="s">
        <v>460</v>
      </c>
      <c r="E61" s="4" t="s">
        <v>459</v>
      </c>
      <c r="F61" s="4" t="s">
        <v>460</v>
      </c>
      <c r="G61" s="4" t="s">
        <v>488</v>
      </c>
      <c r="H61" s="4" t="s">
        <v>489</v>
      </c>
      <c r="I61" s="4" t="s">
        <v>490</v>
      </c>
      <c r="J61" s="4" t="s">
        <v>491</v>
      </c>
      <c r="K61" s="4" t="s">
        <v>449</v>
      </c>
    </row>
    <row r="62" spans="1:11">
      <c r="A62" s="4">
        <v>61</v>
      </c>
      <c r="B62" s="4" t="s">
        <v>109</v>
      </c>
      <c r="C62" s="4" t="s">
        <v>459</v>
      </c>
      <c r="D62" s="4" t="s">
        <v>460</v>
      </c>
      <c r="E62" s="4" t="s">
        <v>459</v>
      </c>
      <c r="F62" s="4" t="s">
        <v>460</v>
      </c>
      <c r="G62" s="4" t="s">
        <v>492</v>
      </c>
      <c r="H62" s="4" t="s">
        <v>493</v>
      </c>
      <c r="I62" s="4" t="s">
        <v>494</v>
      </c>
      <c r="J62" s="4" t="s">
        <v>467</v>
      </c>
      <c r="K62" s="4" t="s">
        <v>449</v>
      </c>
    </row>
    <row r="63" spans="1:11">
      <c r="A63" s="4">
        <v>62</v>
      </c>
      <c r="B63" s="4" t="s">
        <v>109</v>
      </c>
      <c r="C63" s="4" t="s">
        <v>459</v>
      </c>
      <c r="D63" s="4" t="s">
        <v>460</v>
      </c>
      <c r="E63" s="4" t="s">
        <v>459</v>
      </c>
      <c r="F63" s="4" t="s">
        <v>460</v>
      </c>
      <c r="G63" s="4" t="s">
        <v>421</v>
      </c>
      <c r="H63" s="4" t="s">
        <v>422</v>
      </c>
      <c r="I63" s="4" t="s">
        <v>423</v>
      </c>
      <c r="J63" s="4" t="s">
        <v>424</v>
      </c>
      <c r="K63" s="4" t="s">
        <v>425</v>
      </c>
    </row>
    <row r="64" spans="1:11">
      <c r="A64" s="4">
        <v>63</v>
      </c>
      <c r="B64" s="4" t="s">
        <v>109</v>
      </c>
      <c r="C64" s="4" t="s">
        <v>495</v>
      </c>
      <c r="D64" s="4" t="s">
        <v>496</v>
      </c>
      <c r="E64" s="4" t="s">
        <v>495</v>
      </c>
      <c r="F64" s="4" t="s">
        <v>496</v>
      </c>
      <c r="G64" s="4" t="s">
        <v>428</v>
      </c>
      <c r="H64" s="4" t="s">
        <v>429</v>
      </c>
      <c r="I64" s="4" t="s">
        <v>430</v>
      </c>
      <c r="J64" s="4" t="s">
        <v>424</v>
      </c>
      <c r="K64" s="4" t="s">
        <v>432</v>
      </c>
    </row>
    <row r="65" spans="1:11">
      <c r="A65" s="4">
        <v>64</v>
      </c>
      <c r="B65" s="4" t="s">
        <v>109</v>
      </c>
      <c r="C65" s="4" t="s">
        <v>495</v>
      </c>
      <c r="D65" s="4" t="s">
        <v>496</v>
      </c>
      <c r="E65" s="4" t="s">
        <v>495</v>
      </c>
      <c r="F65" s="4" t="s">
        <v>496</v>
      </c>
      <c r="G65" s="4" t="s">
        <v>428</v>
      </c>
      <c r="H65" s="4" t="s">
        <v>429</v>
      </c>
      <c r="I65" s="4" t="s">
        <v>430</v>
      </c>
      <c r="J65" s="4" t="s">
        <v>424</v>
      </c>
      <c r="K65" s="4" t="s">
        <v>431</v>
      </c>
    </row>
    <row r="66" spans="1:11">
      <c r="A66" s="4">
        <v>65</v>
      </c>
      <c r="B66" s="4" t="s">
        <v>109</v>
      </c>
      <c r="C66" s="4" t="s">
        <v>495</v>
      </c>
      <c r="D66" s="4" t="s">
        <v>496</v>
      </c>
      <c r="E66" s="4" t="s">
        <v>495</v>
      </c>
      <c r="F66" s="4" t="s">
        <v>496</v>
      </c>
      <c r="G66" s="4" t="s">
        <v>461</v>
      </c>
      <c r="H66" s="4" t="s">
        <v>462</v>
      </c>
      <c r="I66" s="4" t="s">
        <v>430</v>
      </c>
      <c r="J66" s="4" t="s">
        <v>463</v>
      </c>
      <c r="K66" s="4" t="s">
        <v>432</v>
      </c>
    </row>
    <row r="67" spans="1:11">
      <c r="A67" s="4">
        <v>66</v>
      </c>
      <c r="B67" s="4" t="s">
        <v>109</v>
      </c>
      <c r="C67" s="4" t="s">
        <v>495</v>
      </c>
      <c r="D67" s="4" t="s">
        <v>496</v>
      </c>
      <c r="E67" s="4" t="s">
        <v>495</v>
      </c>
      <c r="F67" s="4" t="s">
        <v>496</v>
      </c>
      <c r="G67" s="4" t="s">
        <v>461</v>
      </c>
      <c r="H67" s="4" t="s">
        <v>462</v>
      </c>
      <c r="I67" s="4" t="s">
        <v>430</v>
      </c>
      <c r="J67" s="4" t="s">
        <v>463</v>
      </c>
      <c r="K67" s="4" t="s">
        <v>431</v>
      </c>
    </row>
    <row r="68" spans="1:11">
      <c r="A68" s="4">
        <v>67</v>
      </c>
      <c r="B68" s="4" t="s">
        <v>109</v>
      </c>
      <c r="C68" s="4" t="s">
        <v>495</v>
      </c>
      <c r="D68" s="4" t="s">
        <v>496</v>
      </c>
      <c r="E68" s="4" t="s">
        <v>495</v>
      </c>
      <c r="F68" s="4" t="s">
        <v>496</v>
      </c>
      <c r="G68" s="4" t="s">
        <v>497</v>
      </c>
      <c r="H68" s="4" t="s">
        <v>498</v>
      </c>
      <c r="I68" s="4" t="s">
        <v>499</v>
      </c>
      <c r="J68" s="4" t="s">
        <v>500</v>
      </c>
      <c r="K68" s="4" t="s">
        <v>449</v>
      </c>
    </row>
    <row r="69" spans="1:11">
      <c r="A69" s="4">
        <v>68</v>
      </c>
      <c r="B69" s="4" t="s">
        <v>109</v>
      </c>
      <c r="C69" s="4" t="s">
        <v>495</v>
      </c>
      <c r="D69" s="4" t="s">
        <v>496</v>
      </c>
      <c r="E69" s="4" t="s">
        <v>495</v>
      </c>
      <c r="F69" s="4" t="s">
        <v>496</v>
      </c>
      <c r="G69" s="4" t="s">
        <v>501</v>
      </c>
      <c r="H69" s="4" t="s">
        <v>502</v>
      </c>
      <c r="I69" s="4" t="s">
        <v>499</v>
      </c>
      <c r="J69" s="4" t="s">
        <v>503</v>
      </c>
      <c r="K69" s="4" t="s">
        <v>449</v>
      </c>
    </row>
    <row r="70" spans="1:11">
      <c r="A70" s="4">
        <v>69</v>
      </c>
      <c r="B70" s="4" t="s">
        <v>109</v>
      </c>
      <c r="C70" s="4" t="s">
        <v>495</v>
      </c>
      <c r="D70" s="4" t="s">
        <v>496</v>
      </c>
      <c r="E70" s="4" t="s">
        <v>495</v>
      </c>
      <c r="F70" s="4" t="s">
        <v>496</v>
      </c>
      <c r="G70" s="4" t="s">
        <v>504</v>
      </c>
      <c r="H70" s="4" t="s">
        <v>505</v>
      </c>
      <c r="I70" s="4" t="s">
        <v>499</v>
      </c>
      <c r="J70" s="4" t="s">
        <v>506</v>
      </c>
      <c r="K70" s="4" t="s">
        <v>425</v>
      </c>
    </row>
    <row r="71" spans="1:11">
      <c r="A71" s="4">
        <v>70</v>
      </c>
      <c r="B71" s="4" t="s">
        <v>109</v>
      </c>
      <c r="C71" s="4" t="s">
        <v>495</v>
      </c>
      <c r="D71" s="4" t="s">
        <v>496</v>
      </c>
      <c r="E71" s="4" t="s">
        <v>495</v>
      </c>
      <c r="F71" s="4" t="s">
        <v>496</v>
      </c>
      <c r="G71" s="4" t="s">
        <v>504</v>
      </c>
      <c r="H71" s="4" t="s">
        <v>505</v>
      </c>
      <c r="I71" s="4" t="s">
        <v>499</v>
      </c>
      <c r="J71" s="4" t="s">
        <v>506</v>
      </c>
      <c r="K71" s="4" t="s">
        <v>449</v>
      </c>
    </row>
    <row r="72" spans="1:11">
      <c r="A72" s="4">
        <v>71</v>
      </c>
      <c r="B72" s="4" t="s">
        <v>109</v>
      </c>
      <c r="C72" s="4" t="s">
        <v>495</v>
      </c>
      <c r="D72" s="4" t="s">
        <v>496</v>
      </c>
      <c r="E72" s="4" t="s">
        <v>495</v>
      </c>
      <c r="F72" s="4" t="s">
        <v>496</v>
      </c>
      <c r="G72" s="4" t="s">
        <v>507</v>
      </c>
      <c r="H72" s="4" t="s">
        <v>508</v>
      </c>
      <c r="I72" s="4" t="s">
        <v>509</v>
      </c>
      <c r="J72" s="4" t="s">
        <v>510</v>
      </c>
      <c r="K72" s="4" t="s">
        <v>449</v>
      </c>
    </row>
    <row r="73" spans="1:11">
      <c r="A73" s="4">
        <v>72</v>
      </c>
      <c r="B73" s="4" t="s">
        <v>109</v>
      </c>
      <c r="C73" s="4" t="s">
        <v>495</v>
      </c>
      <c r="D73" s="4" t="s">
        <v>496</v>
      </c>
      <c r="E73" s="4" t="s">
        <v>495</v>
      </c>
      <c r="F73" s="4" t="s">
        <v>496</v>
      </c>
      <c r="G73" s="4" t="s">
        <v>511</v>
      </c>
      <c r="H73" s="4" t="s">
        <v>512</v>
      </c>
      <c r="I73" s="4" t="s">
        <v>513</v>
      </c>
      <c r="J73" s="4" t="s">
        <v>514</v>
      </c>
      <c r="K73" s="4" t="s">
        <v>431</v>
      </c>
    </row>
    <row r="74" spans="1:11">
      <c r="A74" s="4">
        <v>73</v>
      </c>
      <c r="B74" s="4" t="s">
        <v>109</v>
      </c>
      <c r="C74" s="4" t="s">
        <v>495</v>
      </c>
      <c r="D74" s="4" t="s">
        <v>496</v>
      </c>
      <c r="E74" s="4" t="s">
        <v>495</v>
      </c>
      <c r="F74" s="4" t="s">
        <v>496</v>
      </c>
      <c r="G74" s="4" t="s">
        <v>511</v>
      </c>
      <c r="H74" s="4" t="s">
        <v>512</v>
      </c>
      <c r="I74" s="4" t="s">
        <v>513</v>
      </c>
      <c r="J74" s="4" t="s">
        <v>514</v>
      </c>
      <c r="K74" s="4" t="s">
        <v>432</v>
      </c>
    </row>
    <row r="75" spans="1:11">
      <c r="A75" s="4">
        <v>74</v>
      </c>
      <c r="B75" s="4" t="s">
        <v>109</v>
      </c>
      <c r="C75" s="4" t="s">
        <v>495</v>
      </c>
      <c r="D75" s="4" t="s">
        <v>496</v>
      </c>
      <c r="E75" s="4" t="s">
        <v>495</v>
      </c>
      <c r="F75" s="4" t="s">
        <v>496</v>
      </c>
      <c r="G75" s="4" t="s">
        <v>515</v>
      </c>
      <c r="H75" s="4" t="s">
        <v>516</v>
      </c>
      <c r="I75" s="4" t="s">
        <v>517</v>
      </c>
      <c r="J75" s="4" t="s">
        <v>518</v>
      </c>
      <c r="K75" s="4" t="s">
        <v>425</v>
      </c>
    </row>
    <row r="76" spans="1:11">
      <c r="A76" s="4">
        <v>75</v>
      </c>
      <c r="B76" s="4" t="s">
        <v>109</v>
      </c>
      <c r="C76" s="4" t="s">
        <v>495</v>
      </c>
      <c r="D76" s="4" t="s">
        <v>496</v>
      </c>
      <c r="E76" s="4" t="s">
        <v>495</v>
      </c>
      <c r="F76" s="4" t="s">
        <v>496</v>
      </c>
      <c r="G76" s="4" t="s">
        <v>433</v>
      </c>
      <c r="H76" s="4" t="s">
        <v>434</v>
      </c>
      <c r="I76" s="4" t="s">
        <v>435</v>
      </c>
      <c r="J76" s="4" t="s">
        <v>436</v>
      </c>
      <c r="K76" s="4" t="s">
        <v>432</v>
      </c>
    </row>
    <row r="77" spans="1:11">
      <c r="A77" s="4">
        <v>76</v>
      </c>
      <c r="B77" s="4" t="s">
        <v>109</v>
      </c>
      <c r="C77" s="4" t="s">
        <v>495</v>
      </c>
      <c r="D77" s="4" t="s">
        <v>496</v>
      </c>
      <c r="E77" s="4" t="s">
        <v>495</v>
      </c>
      <c r="F77" s="4" t="s">
        <v>496</v>
      </c>
      <c r="G77" s="4" t="s">
        <v>433</v>
      </c>
      <c r="H77" s="4" t="s">
        <v>434</v>
      </c>
      <c r="I77" s="4" t="s">
        <v>435</v>
      </c>
      <c r="J77" s="4" t="s">
        <v>436</v>
      </c>
      <c r="K77" s="4" t="s">
        <v>431</v>
      </c>
    </row>
    <row r="78" spans="1:11">
      <c r="A78" s="4">
        <v>77</v>
      </c>
      <c r="B78" s="4" t="s">
        <v>109</v>
      </c>
      <c r="C78" s="4" t="s">
        <v>495</v>
      </c>
      <c r="D78" s="4" t="s">
        <v>496</v>
      </c>
      <c r="E78" s="4" t="s">
        <v>495</v>
      </c>
      <c r="F78" s="4" t="s">
        <v>496</v>
      </c>
      <c r="G78" s="4" t="s">
        <v>433</v>
      </c>
      <c r="H78" s="4" t="s">
        <v>434</v>
      </c>
      <c r="I78" s="4" t="s">
        <v>435</v>
      </c>
      <c r="J78" s="4" t="s">
        <v>436</v>
      </c>
      <c r="K78" s="4" t="s">
        <v>425</v>
      </c>
    </row>
    <row r="79" spans="1:11">
      <c r="A79" s="4">
        <v>78</v>
      </c>
      <c r="B79" s="4" t="s">
        <v>109</v>
      </c>
      <c r="C79" s="4" t="s">
        <v>495</v>
      </c>
      <c r="D79" s="4" t="s">
        <v>496</v>
      </c>
      <c r="E79" s="4" t="s">
        <v>495</v>
      </c>
      <c r="F79" s="4" t="s">
        <v>496</v>
      </c>
      <c r="G79" s="4" t="s">
        <v>519</v>
      </c>
      <c r="H79" s="4" t="s">
        <v>520</v>
      </c>
      <c r="I79" s="4" t="s">
        <v>521</v>
      </c>
      <c r="J79" s="4" t="s">
        <v>522</v>
      </c>
      <c r="K79" s="4" t="s">
        <v>432</v>
      </c>
    </row>
    <row r="80" spans="1:11">
      <c r="A80" s="4">
        <v>79</v>
      </c>
      <c r="B80" s="4" t="s">
        <v>109</v>
      </c>
      <c r="C80" s="4" t="s">
        <v>495</v>
      </c>
      <c r="D80" s="4" t="s">
        <v>496</v>
      </c>
      <c r="E80" s="4" t="s">
        <v>495</v>
      </c>
      <c r="F80" s="4" t="s">
        <v>496</v>
      </c>
      <c r="G80" s="4" t="s">
        <v>519</v>
      </c>
      <c r="H80" s="4" t="s">
        <v>520</v>
      </c>
      <c r="I80" s="4" t="s">
        <v>521</v>
      </c>
      <c r="J80" s="4" t="s">
        <v>522</v>
      </c>
      <c r="K80" s="4" t="s">
        <v>425</v>
      </c>
    </row>
    <row r="81" spans="1:11">
      <c r="A81" s="4">
        <v>80</v>
      </c>
      <c r="B81" s="4" t="s">
        <v>109</v>
      </c>
      <c r="C81" s="4" t="s">
        <v>495</v>
      </c>
      <c r="D81" s="4" t="s">
        <v>496</v>
      </c>
      <c r="E81" s="4" t="s">
        <v>495</v>
      </c>
      <c r="F81" s="4" t="s">
        <v>496</v>
      </c>
      <c r="G81" s="4" t="s">
        <v>519</v>
      </c>
      <c r="H81" s="4" t="s">
        <v>520</v>
      </c>
      <c r="I81" s="4" t="s">
        <v>521</v>
      </c>
      <c r="J81" s="4" t="s">
        <v>522</v>
      </c>
      <c r="K81" s="4" t="s">
        <v>468</v>
      </c>
    </row>
    <row r="82" spans="1:11">
      <c r="A82" s="4">
        <v>81</v>
      </c>
      <c r="B82" s="4" t="s">
        <v>109</v>
      </c>
      <c r="C82" s="4" t="s">
        <v>495</v>
      </c>
      <c r="D82" s="4" t="s">
        <v>496</v>
      </c>
      <c r="E82" s="4" t="s">
        <v>495</v>
      </c>
      <c r="F82" s="4" t="s">
        <v>496</v>
      </c>
      <c r="G82" s="4" t="s">
        <v>519</v>
      </c>
      <c r="H82" s="4" t="s">
        <v>520</v>
      </c>
      <c r="I82" s="4" t="s">
        <v>521</v>
      </c>
      <c r="J82" s="4" t="s">
        <v>522</v>
      </c>
      <c r="K82" s="4" t="s">
        <v>431</v>
      </c>
    </row>
    <row r="83" spans="1:11">
      <c r="A83" s="4">
        <v>82</v>
      </c>
      <c r="B83" s="4" t="s">
        <v>109</v>
      </c>
      <c r="C83" s="4" t="s">
        <v>495</v>
      </c>
      <c r="D83" s="4" t="s">
        <v>496</v>
      </c>
      <c r="E83" s="4" t="s">
        <v>495</v>
      </c>
      <c r="F83" s="4" t="s">
        <v>496</v>
      </c>
      <c r="G83" s="4" t="s">
        <v>519</v>
      </c>
      <c r="H83" s="4" t="s">
        <v>520</v>
      </c>
      <c r="I83" s="4" t="s">
        <v>521</v>
      </c>
      <c r="J83" s="4" t="s">
        <v>522</v>
      </c>
      <c r="K83" s="4" t="s">
        <v>449</v>
      </c>
    </row>
    <row r="84" spans="1:11">
      <c r="A84" s="4">
        <v>83</v>
      </c>
      <c r="B84" s="4" t="s">
        <v>109</v>
      </c>
      <c r="C84" s="4" t="s">
        <v>495</v>
      </c>
      <c r="D84" s="4" t="s">
        <v>496</v>
      </c>
      <c r="E84" s="4" t="s">
        <v>495</v>
      </c>
      <c r="F84" s="4" t="s">
        <v>496</v>
      </c>
      <c r="G84" s="4" t="s">
        <v>523</v>
      </c>
      <c r="H84" s="4" t="s">
        <v>524</v>
      </c>
      <c r="I84" s="4" t="s">
        <v>525</v>
      </c>
      <c r="J84" s="4" t="s">
        <v>526</v>
      </c>
      <c r="K84" s="4" t="s">
        <v>425</v>
      </c>
    </row>
    <row r="85" spans="1:11">
      <c r="A85" s="4">
        <v>84</v>
      </c>
      <c r="B85" s="4" t="s">
        <v>109</v>
      </c>
      <c r="C85" s="4" t="s">
        <v>495</v>
      </c>
      <c r="D85" s="4" t="s">
        <v>496</v>
      </c>
      <c r="E85" s="4" t="s">
        <v>495</v>
      </c>
      <c r="F85" s="4" t="s">
        <v>496</v>
      </c>
      <c r="G85" s="4" t="s">
        <v>527</v>
      </c>
      <c r="H85" s="4" t="s">
        <v>528</v>
      </c>
      <c r="I85" s="4" t="s">
        <v>529</v>
      </c>
      <c r="J85" s="4" t="s">
        <v>526</v>
      </c>
      <c r="K85" s="4" t="s">
        <v>425</v>
      </c>
    </row>
    <row r="86" spans="1:11">
      <c r="A86" s="4">
        <v>85</v>
      </c>
      <c r="B86" s="4" t="s">
        <v>109</v>
      </c>
      <c r="C86" s="4" t="s">
        <v>495</v>
      </c>
      <c r="D86" s="4" t="s">
        <v>496</v>
      </c>
      <c r="E86" s="4" t="s">
        <v>495</v>
      </c>
      <c r="F86" s="4" t="s">
        <v>496</v>
      </c>
      <c r="G86" s="4" t="s">
        <v>527</v>
      </c>
      <c r="H86" s="4" t="s">
        <v>528</v>
      </c>
      <c r="I86" s="4" t="s">
        <v>529</v>
      </c>
      <c r="J86" s="4" t="s">
        <v>526</v>
      </c>
      <c r="K86" s="4" t="s">
        <v>431</v>
      </c>
    </row>
    <row r="87" spans="1:11">
      <c r="A87" s="4">
        <v>86</v>
      </c>
      <c r="B87" s="4" t="s">
        <v>109</v>
      </c>
      <c r="C87" s="4" t="s">
        <v>495</v>
      </c>
      <c r="D87" s="4" t="s">
        <v>496</v>
      </c>
      <c r="E87" s="4" t="s">
        <v>495</v>
      </c>
      <c r="F87" s="4" t="s">
        <v>496</v>
      </c>
      <c r="G87" s="4" t="s">
        <v>527</v>
      </c>
      <c r="H87" s="4" t="s">
        <v>528</v>
      </c>
      <c r="I87" s="4" t="s">
        <v>529</v>
      </c>
      <c r="J87" s="4" t="s">
        <v>526</v>
      </c>
      <c r="K87" s="4" t="s">
        <v>449</v>
      </c>
    </row>
    <row r="88" spans="1:11">
      <c r="A88" s="4">
        <v>87</v>
      </c>
      <c r="B88" s="4" t="s">
        <v>109</v>
      </c>
      <c r="C88" s="4" t="s">
        <v>495</v>
      </c>
      <c r="D88" s="4" t="s">
        <v>496</v>
      </c>
      <c r="E88" s="4" t="s">
        <v>495</v>
      </c>
      <c r="F88" s="4" t="s">
        <v>496</v>
      </c>
      <c r="G88" s="4" t="s">
        <v>527</v>
      </c>
      <c r="H88" s="4" t="s">
        <v>528</v>
      </c>
      <c r="I88" s="4" t="s">
        <v>529</v>
      </c>
      <c r="J88" s="4" t="s">
        <v>526</v>
      </c>
      <c r="K88" s="4" t="s">
        <v>468</v>
      </c>
    </row>
    <row r="89" spans="1:11">
      <c r="A89" s="4">
        <v>88</v>
      </c>
      <c r="B89" s="4" t="s">
        <v>109</v>
      </c>
      <c r="C89" s="4" t="s">
        <v>495</v>
      </c>
      <c r="D89" s="4" t="s">
        <v>496</v>
      </c>
      <c r="E89" s="4" t="s">
        <v>495</v>
      </c>
      <c r="F89" s="4" t="s">
        <v>496</v>
      </c>
      <c r="G89" s="4" t="s">
        <v>527</v>
      </c>
      <c r="H89" s="4" t="s">
        <v>528</v>
      </c>
      <c r="I89" s="4" t="s">
        <v>529</v>
      </c>
      <c r="J89" s="4" t="s">
        <v>526</v>
      </c>
      <c r="K89" s="4" t="s">
        <v>432</v>
      </c>
    </row>
    <row r="90" spans="1:11">
      <c r="A90" s="4">
        <v>89</v>
      </c>
      <c r="B90" s="4" t="s">
        <v>109</v>
      </c>
      <c r="C90" s="4" t="s">
        <v>495</v>
      </c>
      <c r="D90" s="4" t="s">
        <v>496</v>
      </c>
      <c r="E90" s="4" t="s">
        <v>495</v>
      </c>
      <c r="F90" s="4" t="s">
        <v>496</v>
      </c>
      <c r="G90" s="4" t="s">
        <v>530</v>
      </c>
      <c r="H90" s="4" t="s">
        <v>531</v>
      </c>
      <c r="I90" s="4" t="s">
        <v>430</v>
      </c>
      <c r="J90" s="4" t="s">
        <v>532</v>
      </c>
      <c r="K90" s="4" t="s">
        <v>431</v>
      </c>
    </row>
    <row r="91" spans="1:11">
      <c r="A91" s="4">
        <v>90</v>
      </c>
      <c r="B91" s="4" t="s">
        <v>109</v>
      </c>
      <c r="C91" s="4" t="s">
        <v>495</v>
      </c>
      <c r="D91" s="4" t="s">
        <v>496</v>
      </c>
      <c r="E91" s="4" t="s">
        <v>495</v>
      </c>
      <c r="F91" s="4" t="s">
        <v>496</v>
      </c>
      <c r="G91" s="4" t="s">
        <v>530</v>
      </c>
      <c r="H91" s="4" t="s">
        <v>531</v>
      </c>
      <c r="I91" s="4" t="s">
        <v>430</v>
      </c>
      <c r="J91" s="4" t="s">
        <v>532</v>
      </c>
      <c r="K91" s="4" t="s">
        <v>432</v>
      </c>
    </row>
    <row r="92" spans="1:11">
      <c r="A92" s="4">
        <v>91</v>
      </c>
      <c r="B92" s="4" t="s">
        <v>109</v>
      </c>
      <c r="C92" s="4" t="s">
        <v>495</v>
      </c>
      <c r="D92" s="4" t="s">
        <v>496</v>
      </c>
      <c r="E92" s="4" t="s">
        <v>495</v>
      </c>
      <c r="F92" s="4" t="s">
        <v>496</v>
      </c>
      <c r="G92" s="4" t="s">
        <v>533</v>
      </c>
      <c r="H92" s="4" t="s">
        <v>534</v>
      </c>
      <c r="I92" s="4" t="s">
        <v>430</v>
      </c>
      <c r="J92" s="4" t="s">
        <v>535</v>
      </c>
      <c r="K92" s="4" t="s">
        <v>431</v>
      </c>
    </row>
    <row r="93" spans="1:11">
      <c r="A93" s="4">
        <v>92</v>
      </c>
      <c r="B93" s="4" t="s">
        <v>109</v>
      </c>
      <c r="C93" s="4" t="s">
        <v>495</v>
      </c>
      <c r="D93" s="4" t="s">
        <v>496</v>
      </c>
      <c r="E93" s="4" t="s">
        <v>495</v>
      </c>
      <c r="F93" s="4" t="s">
        <v>496</v>
      </c>
      <c r="G93" s="4" t="s">
        <v>533</v>
      </c>
      <c r="H93" s="4" t="s">
        <v>534</v>
      </c>
      <c r="I93" s="4" t="s">
        <v>430</v>
      </c>
      <c r="J93" s="4" t="s">
        <v>535</v>
      </c>
      <c r="K93" s="4" t="s">
        <v>432</v>
      </c>
    </row>
    <row r="94" spans="1:11">
      <c r="A94" s="4">
        <v>93</v>
      </c>
      <c r="B94" s="4" t="s">
        <v>109</v>
      </c>
      <c r="C94" s="4" t="s">
        <v>495</v>
      </c>
      <c r="D94" s="4" t="s">
        <v>496</v>
      </c>
      <c r="E94" s="4" t="s">
        <v>495</v>
      </c>
      <c r="F94" s="4" t="s">
        <v>496</v>
      </c>
      <c r="G94" s="4" t="s">
        <v>536</v>
      </c>
      <c r="H94" s="4" t="s">
        <v>537</v>
      </c>
      <c r="I94" s="4" t="s">
        <v>430</v>
      </c>
      <c r="J94" s="4" t="s">
        <v>538</v>
      </c>
      <c r="K94" s="4" t="s">
        <v>432</v>
      </c>
    </row>
    <row r="95" spans="1:11">
      <c r="A95" s="4">
        <v>94</v>
      </c>
      <c r="B95" s="4" t="s">
        <v>109</v>
      </c>
      <c r="C95" s="4" t="s">
        <v>495</v>
      </c>
      <c r="D95" s="4" t="s">
        <v>496</v>
      </c>
      <c r="E95" s="4" t="s">
        <v>495</v>
      </c>
      <c r="F95" s="4" t="s">
        <v>496</v>
      </c>
      <c r="G95" s="4" t="s">
        <v>536</v>
      </c>
      <c r="H95" s="4" t="s">
        <v>537</v>
      </c>
      <c r="I95" s="4" t="s">
        <v>430</v>
      </c>
      <c r="J95" s="4" t="s">
        <v>538</v>
      </c>
      <c r="K95" s="4" t="s">
        <v>431</v>
      </c>
    </row>
    <row r="96" spans="1:11">
      <c r="A96" s="4">
        <v>95</v>
      </c>
      <c r="B96" s="4" t="s">
        <v>109</v>
      </c>
      <c r="C96" s="4" t="s">
        <v>495</v>
      </c>
      <c r="D96" s="4" t="s">
        <v>496</v>
      </c>
      <c r="E96" s="4" t="s">
        <v>495</v>
      </c>
      <c r="F96" s="4" t="s">
        <v>496</v>
      </c>
      <c r="G96" s="4" t="s">
        <v>476</v>
      </c>
      <c r="H96" s="4" t="s">
        <v>477</v>
      </c>
      <c r="I96" s="4" t="s">
        <v>430</v>
      </c>
      <c r="J96" s="4" t="s">
        <v>478</v>
      </c>
      <c r="K96" s="4" t="s">
        <v>431</v>
      </c>
    </row>
    <row r="97" spans="1:11">
      <c r="A97" s="4">
        <v>96</v>
      </c>
      <c r="B97" s="4" t="s">
        <v>109</v>
      </c>
      <c r="C97" s="4" t="s">
        <v>495</v>
      </c>
      <c r="D97" s="4" t="s">
        <v>496</v>
      </c>
      <c r="E97" s="4" t="s">
        <v>495</v>
      </c>
      <c r="F97" s="4" t="s">
        <v>496</v>
      </c>
      <c r="G97" s="4" t="s">
        <v>476</v>
      </c>
      <c r="H97" s="4" t="s">
        <v>477</v>
      </c>
      <c r="I97" s="4" t="s">
        <v>430</v>
      </c>
      <c r="J97" s="4" t="s">
        <v>478</v>
      </c>
      <c r="K97" s="4" t="s">
        <v>432</v>
      </c>
    </row>
    <row r="98" spans="1:11">
      <c r="A98" s="4">
        <v>97</v>
      </c>
      <c r="B98" s="4" t="s">
        <v>109</v>
      </c>
      <c r="C98" s="4" t="s">
        <v>495</v>
      </c>
      <c r="D98" s="4" t="s">
        <v>496</v>
      </c>
      <c r="E98" s="4" t="s">
        <v>495</v>
      </c>
      <c r="F98" s="4" t="s">
        <v>496</v>
      </c>
      <c r="G98" s="4" t="s">
        <v>539</v>
      </c>
      <c r="H98" s="4" t="s">
        <v>540</v>
      </c>
      <c r="I98" s="4" t="s">
        <v>541</v>
      </c>
      <c r="J98" s="4" t="s">
        <v>522</v>
      </c>
      <c r="K98" s="4" t="s">
        <v>431</v>
      </c>
    </row>
    <row r="99" spans="1:11">
      <c r="A99" s="4">
        <v>98</v>
      </c>
      <c r="B99" s="4" t="s">
        <v>109</v>
      </c>
      <c r="C99" s="4" t="s">
        <v>495</v>
      </c>
      <c r="D99" s="4" t="s">
        <v>496</v>
      </c>
      <c r="E99" s="4" t="s">
        <v>495</v>
      </c>
      <c r="F99" s="4" t="s">
        <v>496</v>
      </c>
      <c r="G99" s="4" t="s">
        <v>539</v>
      </c>
      <c r="H99" s="4" t="s">
        <v>540</v>
      </c>
      <c r="I99" s="4" t="s">
        <v>541</v>
      </c>
      <c r="J99" s="4" t="s">
        <v>522</v>
      </c>
      <c r="K99" s="4" t="s">
        <v>432</v>
      </c>
    </row>
    <row r="100" spans="1:11">
      <c r="A100" s="4">
        <v>99</v>
      </c>
      <c r="B100" s="4" t="s">
        <v>109</v>
      </c>
      <c r="C100" s="4" t="s">
        <v>495</v>
      </c>
      <c r="D100" s="4" t="s">
        <v>496</v>
      </c>
      <c r="E100" s="4" t="s">
        <v>495</v>
      </c>
      <c r="F100" s="4" t="s">
        <v>496</v>
      </c>
      <c r="G100" s="4" t="s">
        <v>542</v>
      </c>
      <c r="H100" s="4" t="s">
        <v>543</v>
      </c>
      <c r="I100" s="4" t="s">
        <v>544</v>
      </c>
      <c r="J100" s="4" t="s">
        <v>545</v>
      </c>
      <c r="K100" s="4" t="s">
        <v>425</v>
      </c>
    </row>
    <row r="101" spans="1:11">
      <c r="A101" s="4">
        <v>100</v>
      </c>
      <c r="B101" s="4" t="s">
        <v>109</v>
      </c>
      <c r="C101" s="4" t="s">
        <v>495</v>
      </c>
      <c r="D101" s="4" t="s">
        <v>496</v>
      </c>
      <c r="E101" s="4" t="s">
        <v>495</v>
      </c>
      <c r="F101" s="4" t="s">
        <v>496</v>
      </c>
      <c r="G101" s="4" t="s">
        <v>542</v>
      </c>
      <c r="H101" s="4" t="s">
        <v>543</v>
      </c>
      <c r="I101" s="4" t="s">
        <v>544</v>
      </c>
      <c r="J101" s="4" t="s">
        <v>545</v>
      </c>
      <c r="K101" s="4" t="s">
        <v>449</v>
      </c>
    </row>
    <row r="102" spans="1:11">
      <c r="A102" s="4">
        <v>101</v>
      </c>
      <c r="B102" s="4" t="s">
        <v>109</v>
      </c>
      <c r="C102" s="4" t="s">
        <v>495</v>
      </c>
      <c r="D102" s="4" t="s">
        <v>496</v>
      </c>
      <c r="E102" s="4" t="s">
        <v>495</v>
      </c>
      <c r="F102" s="4" t="s">
        <v>496</v>
      </c>
      <c r="G102" s="4" t="s">
        <v>542</v>
      </c>
      <c r="H102" s="4" t="s">
        <v>543</v>
      </c>
      <c r="I102" s="4" t="s">
        <v>544</v>
      </c>
      <c r="J102" s="4" t="s">
        <v>545</v>
      </c>
      <c r="K102" s="4" t="s">
        <v>432</v>
      </c>
    </row>
    <row r="103" spans="1:11">
      <c r="A103" s="4">
        <v>102</v>
      </c>
      <c r="B103" s="4" t="s">
        <v>109</v>
      </c>
      <c r="C103" s="4" t="s">
        <v>495</v>
      </c>
      <c r="D103" s="4" t="s">
        <v>496</v>
      </c>
      <c r="E103" s="4" t="s">
        <v>495</v>
      </c>
      <c r="F103" s="4" t="s">
        <v>496</v>
      </c>
      <c r="G103" s="4" t="s">
        <v>542</v>
      </c>
      <c r="H103" s="4" t="s">
        <v>543</v>
      </c>
      <c r="I103" s="4" t="s">
        <v>544</v>
      </c>
      <c r="J103" s="4" t="s">
        <v>545</v>
      </c>
      <c r="K103" s="4" t="s">
        <v>431</v>
      </c>
    </row>
    <row r="104" spans="1:11">
      <c r="A104" s="4">
        <v>103</v>
      </c>
      <c r="B104" s="4" t="s">
        <v>109</v>
      </c>
      <c r="C104" s="4" t="s">
        <v>495</v>
      </c>
      <c r="D104" s="4" t="s">
        <v>496</v>
      </c>
      <c r="E104" s="4" t="s">
        <v>495</v>
      </c>
      <c r="F104" s="4" t="s">
        <v>496</v>
      </c>
      <c r="G104" s="4" t="s">
        <v>542</v>
      </c>
      <c r="H104" s="4" t="s">
        <v>543</v>
      </c>
      <c r="I104" s="4" t="s">
        <v>544</v>
      </c>
      <c r="J104" s="4" t="s">
        <v>545</v>
      </c>
      <c r="K104" s="4" t="s">
        <v>468</v>
      </c>
    </row>
    <row r="105" spans="1:11">
      <c r="A105" s="4">
        <v>104</v>
      </c>
      <c r="B105" s="4" t="s">
        <v>109</v>
      </c>
      <c r="C105" s="4" t="s">
        <v>495</v>
      </c>
      <c r="D105" s="4" t="s">
        <v>496</v>
      </c>
      <c r="E105" s="4" t="s">
        <v>495</v>
      </c>
      <c r="F105" s="4" t="s">
        <v>496</v>
      </c>
      <c r="G105" s="4" t="s">
        <v>546</v>
      </c>
      <c r="H105" s="4" t="s">
        <v>547</v>
      </c>
      <c r="I105" s="4" t="s">
        <v>548</v>
      </c>
      <c r="J105" s="4" t="s">
        <v>545</v>
      </c>
      <c r="K105" s="4" t="s">
        <v>468</v>
      </c>
    </row>
    <row r="106" spans="1:11">
      <c r="A106" s="4">
        <v>105</v>
      </c>
      <c r="B106" s="4" t="s">
        <v>109</v>
      </c>
      <c r="C106" s="4" t="s">
        <v>495</v>
      </c>
      <c r="D106" s="4" t="s">
        <v>496</v>
      </c>
      <c r="E106" s="4" t="s">
        <v>495</v>
      </c>
      <c r="F106" s="4" t="s">
        <v>496</v>
      </c>
      <c r="G106" s="4" t="s">
        <v>546</v>
      </c>
      <c r="H106" s="4" t="s">
        <v>547</v>
      </c>
      <c r="I106" s="4" t="s">
        <v>548</v>
      </c>
      <c r="J106" s="4" t="s">
        <v>545</v>
      </c>
      <c r="K106" s="4" t="s">
        <v>431</v>
      </c>
    </row>
    <row r="107" spans="1:11">
      <c r="A107" s="4">
        <v>106</v>
      </c>
      <c r="B107" s="4" t="s">
        <v>109</v>
      </c>
      <c r="C107" s="4" t="s">
        <v>495</v>
      </c>
      <c r="D107" s="4" t="s">
        <v>496</v>
      </c>
      <c r="E107" s="4" t="s">
        <v>495</v>
      </c>
      <c r="F107" s="4" t="s">
        <v>496</v>
      </c>
      <c r="G107" s="4" t="s">
        <v>546</v>
      </c>
      <c r="H107" s="4" t="s">
        <v>547</v>
      </c>
      <c r="I107" s="4" t="s">
        <v>548</v>
      </c>
      <c r="J107" s="4" t="s">
        <v>545</v>
      </c>
      <c r="K107" s="4" t="s">
        <v>449</v>
      </c>
    </row>
    <row r="108" spans="1:11">
      <c r="A108" s="4">
        <v>107</v>
      </c>
      <c r="B108" s="4" t="s">
        <v>109</v>
      </c>
      <c r="C108" s="4" t="s">
        <v>495</v>
      </c>
      <c r="D108" s="4" t="s">
        <v>496</v>
      </c>
      <c r="E108" s="4" t="s">
        <v>495</v>
      </c>
      <c r="F108" s="4" t="s">
        <v>496</v>
      </c>
      <c r="G108" s="4" t="s">
        <v>546</v>
      </c>
      <c r="H108" s="4" t="s">
        <v>547</v>
      </c>
      <c r="I108" s="4" t="s">
        <v>548</v>
      </c>
      <c r="J108" s="4" t="s">
        <v>545</v>
      </c>
      <c r="K108" s="4" t="s">
        <v>432</v>
      </c>
    </row>
    <row r="109" spans="1:11">
      <c r="A109" s="4">
        <v>108</v>
      </c>
      <c r="B109" s="4" t="s">
        <v>109</v>
      </c>
      <c r="C109" s="4" t="s">
        <v>495</v>
      </c>
      <c r="D109" s="4" t="s">
        <v>496</v>
      </c>
      <c r="E109" s="4" t="s">
        <v>495</v>
      </c>
      <c r="F109" s="4" t="s">
        <v>496</v>
      </c>
      <c r="G109" s="4" t="s">
        <v>546</v>
      </c>
      <c r="H109" s="4" t="s">
        <v>547</v>
      </c>
      <c r="I109" s="4" t="s">
        <v>548</v>
      </c>
      <c r="J109" s="4" t="s">
        <v>545</v>
      </c>
      <c r="K109" s="4" t="s">
        <v>425</v>
      </c>
    </row>
    <row r="110" spans="1:11">
      <c r="A110" s="4">
        <v>109</v>
      </c>
      <c r="B110" s="4" t="s">
        <v>109</v>
      </c>
      <c r="C110" s="4" t="s">
        <v>495</v>
      </c>
      <c r="D110" s="4" t="s">
        <v>496</v>
      </c>
      <c r="E110" s="4" t="s">
        <v>495</v>
      </c>
      <c r="F110" s="4" t="s">
        <v>496</v>
      </c>
      <c r="G110" s="4" t="s">
        <v>549</v>
      </c>
      <c r="H110" s="4" t="s">
        <v>550</v>
      </c>
      <c r="I110" s="4" t="s">
        <v>551</v>
      </c>
      <c r="J110" s="4" t="s">
        <v>552</v>
      </c>
      <c r="K110" s="4" t="s">
        <v>449</v>
      </c>
    </row>
    <row r="111" spans="1:11">
      <c r="A111" s="4">
        <v>110</v>
      </c>
      <c r="B111" s="4" t="s">
        <v>109</v>
      </c>
      <c r="C111" s="4" t="s">
        <v>495</v>
      </c>
      <c r="D111" s="4" t="s">
        <v>496</v>
      </c>
      <c r="E111" s="4" t="s">
        <v>495</v>
      </c>
      <c r="F111" s="4" t="s">
        <v>496</v>
      </c>
      <c r="G111" s="4" t="s">
        <v>553</v>
      </c>
      <c r="H111" s="4" t="s">
        <v>554</v>
      </c>
      <c r="I111" s="4" t="s">
        <v>555</v>
      </c>
      <c r="J111" s="4" t="s">
        <v>522</v>
      </c>
      <c r="K111" s="4" t="s">
        <v>449</v>
      </c>
    </row>
    <row r="112" spans="1:11">
      <c r="A112" s="4">
        <v>111</v>
      </c>
      <c r="B112" s="4" t="s">
        <v>109</v>
      </c>
      <c r="C112" s="4" t="s">
        <v>495</v>
      </c>
      <c r="D112" s="4" t="s">
        <v>496</v>
      </c>
      <c r="E112" s="4" t="s">
        <v>495</v>
      </c>
      <c r="F112" s="4" t="s">
        <v>496</v>
      </c>
      <c r="G112" s="4" t="s">
        <v>556</v>
      </c>
      <c r="H112" s="4" t="s">
        <v>557</v>
      </c>
      <c r="I112" s="4" t="s">
        <v>558</v>
      </c>
      <c r="J112" s="4" t="s">
        <v>424</v>
      </c>
      <c r="K112" s="4" t="s">
        <v>432</v>
      </c>
    </row>
    <row r="113" spans="1:11">
      <c r="A113" s="4">
        <v>112</v>
      </c>
      <c r="B113" s="4" t="s">
        <v>109</v>
      </c>
      <c r="C113" s="4" t="s">
        <v>495</v>
      </c>
      <c r="D113" s="4" t="s">
        <v>496</v>
      </c>
      <c r="E113" s="4" t="s">
        <v>495</v>
      </c>
      <c r="F113" s="4" t="s">
        <v>496</v>
      </c>
      <c r="G113" s="4" t="s">
        <v>556</v>
      </c>
      <c r="H113" s="4" t="s">
        <v>557</v>
      </c>
      <c r="I113" s="4" t="s">
        <v>558</v>
      </c>
      <c r="J113" s="4" t="s">
        <v>424</v>
      </c>
      <c r="K113" s="4" t="s">
        <v>431</v>
      </c>
    </row>
    <row r="114" spans="1:11">
      <c r="A114" s="4">
        <v>113</v>
      </c>
      <c r="B114" s="4" t="s">
        <v>109</v>
      </c>
      <c r="C114" s="4" t="s">
        <v>495</v>
      </c>
      <c r="D114" s="4" t="s">
        <v>496</v>
      </c>
      <c r="E114" s="4" t="s">
        <v>495</v>
      </c>
      <c r="F114" s="4" t="s">
        <v>496</v>
      </c>
      <c r="G114" s="4" t="s">
        <v>559</v>
      </c>
      <c r="H114" s="4" t="s">
        <v>560</v>
      </c>
      <c r="I114" s="4" t="s">
        <v>561</v>
      </c>
      <c r="J114" s="4" t="s">
        <v>436</v>
      </c>
      <c r="K114" s="4" t="s">
        <v>468</v>
      </c>
    </row>
    <row r="115" spans="1:11">
      <c r="A115" s="4">
        <v>114</v>
      </c>
      <c r="B115" s="4" t="s">
        <v>109</v>
      </c>
      <c r="C115" s="4" t="s">
        <v>495</v>
      </c>
      <c r="D115" s="4" t="s">
        <v>496</v>
      </c>
      <c r="E115" s="4" t="s">
        <v>495</v>
      </c>
      <c r="F115" s="4" t="s">
        <v>496</v>
      </c>
      <c r="G115" s="4" t="s">
        <v>559</v>
      </c>
      <c r="H115" s="4" t="s">
        <v>560</v>
      </c>
      <c r="I115" s="4" t="s">
        <v>561</v>
      </c>
      <c r="J115" s="4" t="s">
        <v>436</v>
      </c>
      <c r="K115" s="4" t="s">
        <v>432</v>
      </c>
    </row>
    <row r="116" spans="1:11">
      <c r="A116" s="4">
        <v>115</v>
      </c>
      <c r="B116" s="4" t="s">
        <v>109</v>
      </c>
      <c r="C116" s="4" t="s">
        <v>495</v>
      </c>
      <c r="D116" s="4" t="s">
        <v>496</v>
      </c>
      <c r="E116" s="4" t="s">
        <v>495</v>
      </c>
      <c r="F116" s="4" t="s">
        <v>496</v>
      </c>
      <c r="G116" s="4" t="s">
        <v>559</v>
      </c>
      <c r="H116" s="4" t="s">
        <v>560</v>
      </c>
      <c r="I116" s="4" t="s">
        <v>561</v>
      </c>
      <c r="J116" s="4" t="s">
        <v>436</v>
      </c>
      <c r="K116" s="4" t="s">
        <v>425</v>
      </c>
    </row>
    <row r="117" spans="1:11">
      <c r="A117" s="4">
        <v>116</v>
      </c>
      <c r="B117" s="4" t="s">
        <v>109</v>
      </c>
      <c r="C117" s="4" t="s">
        <v>495</v>
      </c>
      <c r="D117" s="4" t="s">
        <v>496</v>
      </c>
      <c r="E117" s="4" t="s">
        <v>495</v>
      </c>
      <c r="F117" s="4" t="s">
        <v>496</v>
      </c>
      <c r="G117" s="4" t="s">
        <v>559</v>
      </c>
      <c r="H117" s="4" t="s">
        <v>560</v>
      </c>
      <c r="I117" s="4" t="s">
        <v>561</v>
      </c>
      <c r="J117" s="4" t="s">
        <v>436</v>
      </c>
      <c r="K117" s="4" t="s">
        <v>449</v>
      </c>
    </row>
    <row r="118" spans="1:11">
      <c r="A118" s="4">
        <v>117</v>
      </c>
      <c r="B118" s="4" t="s">
        <v>109</v>
      </c>
      <c r="C118" s="4" t="s">
        <v>495</v>
      </c>
      <c r="D118" s="4" t="s">
        <v>496</v>
      </c>
      <c r="E118" s="4" t="s">
        <v>495</v>
      </c>
      <c r="F118" s="4" t="s">
        <v>496</v>
      </c>
      <c r="G118" s="4" t="s">
        <v>559</v>
      </c>
      <c r="H118" s="4" t="s">
        <v>560</v>
      </c>
      <c r="I118" s="4" t="s">
        <v>561</v>
      </c>
      <c r="J118" s="4" t="s">
        <v>436</v>
      </c>
      <c r="K118" s="4" t="s">
        <v>431</v>
      </c>
    </row>
    <row r="119" spans="1:11">
      <c r="A119" s="4">
        <v>118</v>
      </c>
      <c r="B119" s="4" t="s">
        <v>109</v>
      </c>
      <c r="C119" s="4" t="s">
        <v>495</v>
      </c>
      <c r="D119" s="4" t="s">
        <v>496</v>
      </c>
      <c r="E119" s="4" t="s">
        <v>495</v>
      </c>
      <c r="F119" s="4" t="s">
        <v>496</v>
      </c>
      <c r="G119" s="4" t="s">
        <v>562</v>
      </c>
      <c r="H119" s="4" t="s">
        <v>563</v>
      </c>
      <c r="I119" s="4" t="s">
        <v>564</v>
      </c>
      <c r="J119" s="4" t="s">
        <v>552</v>
      </c>
      <c r="K119" s="4" t="s">
        <v>425</v>
      </c>
    </row>
    <row r="120" spans="1:11">
      <c r="A120" s="4">
        <v>119</v>
      </c>
      <c r="B120" s="4" t="s">
        <v>109</v>
      </c>
      <c r="C120" s="4" t="s">
        <v>495</v>
      </c>
      <c r="D120" s="4" t="s">
        <v>496</v>
      </c>
      <c r="E120" s="4" t="s">
        <v>495</v>
      </c>
      <c r="F120" s="4" t="s">
        <v>496</v>
      </c>
      <c r="G120" s="4" t="s">
        <v>565</v>
      </c>
      <c r="H120" s="4" t="s">
        <v>566</v>
      </c>
      <c r="I120" s="4" t="s">
        <v>567</v>
      </c>
      <c r="J120" s="4" t="s">
        <v>568</v>
      </c>
      <c r="K120" s="4" t="s">
        <v>449</v>
      </c>
    </row>
    <row r="121" spans="1:11">
      <c r="A121" s="4">
        <v>120</v>
      </c>
      <c r="B121" s="4" t="s">
        <v>109</v>
      </c>
      <c r="C121" s="4" t="s">
        <v>495</v>
      </c>
      <c r="D121" s="4" t="s">
        <v>496</v>
      </c>
      <c r="E121" s="4" t="s">
        <v>495</v>
      </c>
      <c r="F121" s="4" t="s">
        <v>496</v>
      </c>
      <c r="G121" s="4" t="s">
        <v>569</v>
      </c>
      <c r="H121" s="4" t="s">
        <v>570</v>
      </c>
      <c r="I121" s="4" t="s">
        <v>571</v>
      </c>
      <c r="J121" s="4" t="s">
        <v>545</v>
      </c>
      <c r="K121" s="4" t="s">
        <v>449</v>
      </c>
    </row>
    <row r="122" spans="1:11">
      <c r="A122" s="4">
        <v>121</v>
      </c>
      <c r="B122" s="4" t="s">
        <v>109</v>
      </c>
      <c r="C122" s="4" t="s">
        <v>495</v>
      </c>
      <c r="D122" s="4" t="s">
        <v>496</v>
      </c>
      <c r="E122" s="4" t="s">
        <v>495</v>
      </c>
      <c r="F122" s="4" t="s">
        <v>496</v>
      </c>
      <c r="G122" s="4" t="s">
        <v>572</v>
      </c>
      <c r="H122" s="4" t="s">
        <v>573</v>
      </c>
      <c r="I122" s="4" t="s">
        <v>574</v>
      </c>
      <c r="J122" s="4" t="s">
        <v>575</v>
      </c>
      <c r="K122" s="4" t="s">
        <v>425</v>
      </c>
    </row>
    <row r="123" spans="1:11">
      <c r="A123" s="4">
        <v>122</v>
      </c>
      <c r="B123" s="4" t="s">
        <v>109</v>
      </c>
      <c r="C123" s="4" t="s">
        <v>495</v>
      </c>
      <c r="D123" s="4" t="s">
        <v>496</v>
      </c>
      <c r="E123" s="4" t="s">
        <v>495</v>
      </c>
      <c r="F123" s="4" t="s">
        <v>496</v>
      </c>
      <c r="G123" s="4" t="s">
        <v>576</v>
      </c>
      <c r="H123" s="4" t="s">
        <v>577</v>
      </c>
      <c r="I123" s="4" t="s">
        <v>578</v>
      </c>
      <c r="J123" s="4" t="s">
        <v>579</v>
      </c>
      <c r="K123" s="4" t="s">
        <v>425</v>
      </c>
    </row>
    <row r="124" spans="1:11">
      <c r="A124" s="4">
        <v>123</v>
      </c>
      <c r="B124" s="4" t="s">
        <v>109</v>
      </c>
      <c r="C124" s="4" t="s">
        <v>495</v>
      </c>
      <c r="D124" s="4" t="s">
        <v>496</v>
      </c>
      <c r="E124" s="4" t="s">
        <v>495</v>
      </c>
      <c r="F124" s="4" t="s">
        <v>496</v>
      </c>
      <c r="G124" s="4" t="s">
        <v>580</v>
      </c>
      <c r="H124" s="4" t="s">
        <v>581</v>
      </c>
      <c r="I124" s="4" t="s">
        <v>582</v>
      </c>
      <c r="J124" s="4" t="s">
        <v>583</v>
      </c>
      <c r="K124" s="4" t="s">
        <v>425</v>
      </c>
    </row>
    <row r="125" spans="1:11">
      <c r="A125" s="4">
        <v>124</v>
      </c>
      <c r="B125" s="4" t="s">
        <v>109</v>
      </c>
      <c r="C125" s="4" t="s">
        <v>495</v>
      </c>
      <c r="D125" s="4" t="s">
        <v>496</v>
      </c>
      <c r="E125" s="4" t="s">
        <v>495</v>
      </c>
      <c r="F125" s="4" t="s">
        <v>496</v>
      </c>
      <c r="G125" s="4" t="s">
        <v>580</v>
      </c>
      <c r="H125" s="4" t="s">
        <v>581</v>
      </c>
      <c r="I125" s="4" t="s">
        <v>582</v>
      </c>
      <c r="J125" s="4" t="s">
        <v>583</v>
      </c>
      <c r="K125" s="4" t="s">
        <v>432</v>
      </c>
    </row>
    <row r="126" spans="1:11">
      <c r="A126" s="4">
        <v>125</v>
      </c>
      <c r="B126" s="4" t="s">
        <v>109</v>
      </c>
      <c r="C126" s="4" t="s">
        <v>495</v>
      </c>
      <c r="D126" s="4" t="s">
        <v>496</v>
      </c>
      <c r="E126" s="4" t="s">
        <v>495</v>
      </c>
      <c r="F126" s="4" t="s">
        <v>496</v>
      </c>
      <c r="G126" s="4" t="s">
        <v>580</v>
      </c>
      <c r="H126" s="4" t="s">
        <v>581</v>
      </c>
      <c r="I126" s="4" t="s">
        <v>582</v>
      </c>
      <c r="J126" s="4" t="s">
        <v>583</v>
      </c>
      <c r="K126" s="4" t="s">
        <v>431</v>
      </c>
    </row>
    <row r="127" spans="1:11">
      <c r="A127" s="4">
        <v>126</v>
      </c>
      <c r="B127" s="4" t="s">
        <v>109</v>
      </c>
      <c r="C127" s="4" t="s">
        <v>495</v>
      </c>
      <c r="D127" s="4" t="s">
        <v>496</v>
      </c>
      <c r="E127" s="4" t="s">
        <v>495</v>
      </c>
      <c r="F127" s="4" t="s">
        <v>496</v>
      </c>
      <c r="G127" s="4" t="s">
        <v>584</v>
      </c>
      <c r="H127" s="4" t="s">
        <v>585</v>
      </c>
      <c r="I127" s="4" t="s">
        <v>586</v>
      </c>
      <c r="J127" s="4" t="s">
        <v>587</v>
      </c>
      <c r="K127" s="4" t="s">
        <v>432</v>
      </c>
    </row>
    <row r="128" spans="1:11">
      <c r="A128" s="4">
        <v>127</v>
      </c>
      <c r="B128" s="4" t="s">
        <v>109</v>
      </c>
      <c r="C128" s="4" t="s">
        <v>495</v>
      </c>
      <c r="D128" s="4" t="s">
        <v>496</v>
      </c>
      <c r="E128" s="4" t="s">
        <v>495</v>
      </c>
      <c r="F128" s="4" t="s">
        <v>496</v>
      </c>
      <c r="G128" s="4" t="s">
        <v>584</v>
      </c>
      <c r="H128" s="4" t="s">
        <v>585</v>
      </c>
      <c r="I128" s="4" t="s">
        <v>586</v>
      </c>
      <c r="J128" s="4" t="s">
        <v>587</v>
      </c>
      <c r="K128" s="4" t="s">
        <v>425</v>
      </c>
    </row>
    <row r="129" spans="1:11">
      <c r="A129" s="4">
        <v>128</v>
      </c>
      <c r="B129" s="4" t="s">
        <v>109</v>
      </c>
      <c r="C129" s="4" t="s">
        <v>495</v>
      </c>
      <c r="D129" s="4" t="s">
        <v>496</v>
      </c>
      <c r="E129" s="4" t="s">
        <v>495</v>
      </c>
      <c r="F129" s="4" t="s">
        <v>496</v>
      </c>
      <c r="G129" s="4" t="s">
        <v>584</v>
      </c>
      <c r="H129" s="4" t="s">
        <v>585</v>
      </c>
      <c r="I129" s="4" t="s">
        <v>586</v>
      </c>
      <c r="J129" s="4" t="s">
        <v>587</v>
      </c>
      <c r="K129" s="4" t="s">
        <v>431</v>
      </c>
    </row>
    <row r="130" spans="1:11">
      <c r="A130" s="4">
        <v>129</v>
      </c>
      <c r="B130" s="4" t="s">
        <v>109</v>
      </c>
      <c r="C130" s="4" t="s">
        <v>495</v>
      </c>
      <c r="D130" s="4" t="s">
        <v>496</v>
      </c>
      <c r="E130" s="4" t="s">
        <v>495</v>
      </c>
      <c r="F130" s="4" t="s">
        <v>496</v>
      </c>
      <c r="G130" s="4" t="s">
        <v>588</v>
      </c>
      <c r="H130" s="4" t="s">
        <v>589</v>
      </c>
      <c r="I130" s="4" t="s">
        <v>590</v>
      </c>
      <c r="J130" s="4" t="s">
        <v>436</v>
      </c>
      <c r="K130" s="4" t="s">
        <v>449</v>
      </c>
    </row>
    <row r="131" spans="1:11">
      <c r="A131" s="4">
        <v>130</v>
      </c>
      <c r="B131" s="4" t="s">
        <v>109</v>
      </c>
      <c r="C131" s="4" t="s">
        <v>495</v>
      </c>
      <c r="D131" s="4" t="s">
        <v>496</v>
      </c>
      <c r="E131" s="4" t="s">
        <v>495</v>
      </c>
      <c r="F131" s="4" t="s">
        <v>496</v>
      </c>
      <c r="G131" s="4" t="s">
        <v>588</v>
      </c>
      <c r="H131" s="4" t="s">
        <v>589</v>
      </c>
      <c r="I131" s="4" t="s">
        <v>590</v>
      </c>
      <c r="J131" s="4" t="s">
        <v>436</v>
      </c>
      <c r="K131" s="4" t="s">
        <v>431</v>
      </c>
    </row>
    <row r="132" spans="1:11">
      <c r="A132" s="4">
        <v>131</v>
      </c>
      <c r="B132" s="4" t="s">
        <v>109</v>
      </c>
      <c r="C132" s="4" t="s">
        <v>495</v>
      </c>
      <c r="D132" s="4" t="s">
        <v>496</v>
      </c>
      <c r="E132" s="4" t="s">
        <v>495</v>
      </c>
      <c r="F132" s="4" t="s">
        <v>496</v>
      </c>
      <c r="G132" s="4" t="s">
        <v>588</v>
      </c>
      <c r="H132" s="4" t="s">
        <v>589</v>
      </c>
      <c r="I132" s="4" t="s">
        <v>590</v>
      </c>
      <c r="J132" s="4" t="s">
        <v>436</v>
      </c>
      <c r="K132" s="4" t="s">
        <v>468</v>
      </c>
    </row>
    <row r="133" spans="1:11">
      <c r="A133" s="4">
        <v>132</v>
      </c>
      <c r="B133" s="4" t="s">
        <v>109</v>
      </c>
      <c r="C133" s="4" t="s">
        <v>495</v>
      </c>
      <c r="D133" s="4" t="s">
        <v>496</v>
      </c>
      <c r="E133" s="4" t="s">
        <v>495</v>
      </c>
      <c r="F133" s="4" t="s">
        <v>496</v>
      </c>
      <c r="G133" s="4" t="s">
        <v>588</v>
      </c>
      <c r="H133" s="4" t="s">
        <v>589</v>
      </c>
      <c r="I133" s="4" t="s">
        <v>590</v>
      </c>
      <c r="J133" s="4" t="s">
        <v>436</v>
      </c>
      <c r="K133" s="4" t="s">
        <v>432</v>
      </c>
    </row>
    <row r="134" spans="1:11">
      <c r="A134" s="4">
        <v>133</v>
      </c>
      <c r="B134" s="4" t="s">
        <v>109</v>
      </c>
      <c r="C134" s="4" t="s">
        <v>495</v>
      </c>
      <c r="D134" s="4" t="s">
        <v>496</v>
      </c>
      <c r="E134" s="4" t="s">
        <v>495</v>
      </c>
      <c r="F134" s="4" t="s">
        <v>496</v>
      </c>
      <c r="G134" s="4" t="s">
        <v>588</v>
      </c>
      <c r="H134" s="4" t="s">
        <v>589</v>
      </c>
      <c r="I134" s="4" t="s">
        <v>590</v>
      </c>
      <c r="J134" s="4" t="s">
        <v>436</v>
      </c>
      <c r="K134" s="4" t="s">
        <v>425</v>
      </c>
    </row>
    <row r="135" spans="1:11">
      <c r="A135" s="4">
        <v>134</v>
      </c>
      <c r="B135" s="4" t="s">
        <v>109</v>
      </c>
      <c r="C135" s="4" t="s">
        <v>495</v>
      </c>
      <c r="D135" s="4" t="s">
        <v>496</v>
      </c>
      <c r="E135" s="4" t="s">
        <v>495</v>
      </c>
      <c r="F135" s="4" t="s">
        <v>496</v>
      </c>
      <c r="G135" s="4" t="s">
        <v>591</v>
      </c>
      <c r="H135" s="4" t="s">
        <v>592</v>
      </c>
      <c r="I135" s="4" t="s">
        <v>593</v>
      </c>
      <c r="J135" s="4" t="s">
        <v>424</v>
      </c>
      <c r="K135" s="4" t="s">
        <v>449</v>
      </c>
    </row>
    <row r="136" spans="1:11">
      <c r="A136" s="4">
        <v>135</v>
      </c>
      <c r="B136" s="4" t="s">
        <v>109</v>
      </c>
      <c r="C136" s="4" t="s">
        <v>495</v>
      </c>
      <c r="D136" s="4" t="s">
        <v>496</v>
      </c>
      <c r="E136" s="4" t="s">
        <v>495</v>
      </c>
      <c r="F136" s="4" t="s">
        <v>496</v>
      </c>
      <c r="G136" s="4" t="s">
        <v>591</v>
      </c>
      <c r="H136" s="4" t="s">
        <v>592</v>
      </c>
      <c r="I136" s="4" t="s">
        <v>593</v>
      </c>
      <c r="J136" s="4" t="s">
        <v>424</v>
      </c>
      <c r="K136" s="4" t="s">
        <v>468</v>
      </c>
    </row>
    <row r="137" spans="1:11">
      <c r="A137" s="4">
        <v>136</v>
      </c>
      <c r="B137" s="4" t="s">
        <v>109</v>
      </c>
      <c r="C137" s="4" t="s">
        <v>495</v>
      </c>
      <c r="D137" s="4" t="s">
        <v>496</v>
      </c>
      <c r="E137" s="4" t="s">
        <v>495</v>
      </c>
      <c r="F137" s="4" t="s">
        <v>496</v>
      </c>
      <c r="G137" s="4" t="s">
        <v>591</v>
      </c>
      <c r="H137" s="4" t="s">
        <v>592</v>
      </c>
      <c r="I137" s="4" t="s">
        <v>593</v>
      </c>
      <c r="J137" s="4" t="s">
        <v>424</v>
      </c>
      <c r="K137" s="4" t="s">
        <v>425</v>
      </c>
    </row>
    <row r="138" spans="1:11">
      <c r="A138" s="4">
        <v>137</v>
      </c>
      <c r="B138" s="4" t="s">
        <v>109</v>
      </c>
      <c r="C138" s="4" t="s">
        <v>495</v>
      </c>
      <c r="D138" s="4" t="s">
        <v>496</v>
      </c>
      <c r="E138" s="4" t="s">
        <v>495</v>
      </c>
      <c r="F138" s="4" t="s">
        <v>496</v>
      </c>
      <c r="G138" s="4" t="s">
        <v>591</v>
      </c>
      <c r="H138" s="4" t="s">
        <v>592</v>
      </c>
      <c r="I138" s="4" t="s">
        <v>593</v>
      </c>
      <c r="J138" s="4" t="s">
        <v>424</v>
      </c>
      <c r="K138" s="4" t="s">
        <v>431</v>
      </c>
    </row>
    <row r="139" spans="1:11">
      <c r="A139" s="4">
        <v>138</v>
      </c>
      <c r="B139" s="4" t="s">
        <v>109</v>
      </c>
      <c r="C139" s="4" t="s">
        <v>495</v>
      </c>
      <c r="D139" s="4" t="s">
        <v>496</v>
      </c>
      <c r="E139" s="4" t="s">
        <v>495</v>
      </c>
      <c r="F139" s="4" t="s">
        <v>496</v>
      </c>
      <c r="G139" s="4" t="s">
        <v>591</v>
      </c>
      <c r="H139" s="4" t="s">
        <v>592</v>
      </c>
      <c r="I139" s="4" t="s">
        <v>593</v>
      </c>
      <c r="J139" s="4" t="s">
        <v>424</v>
      </c>
      <c r="K139" s="4" t="s">
        <v>432</v>
      </c>
    </row>
    <row r="140" spans="1:11">
      <c r="A140" s="4">
        <v>139</v>
      </c>
      <c r="B140" s="4" t="s">
        <v>109</v>
      </c>
      <c r="C140" s="4" t="s">
        <v>495</v>
      </c>
      <c r="D140" s="4" t="s">
        <v>496</v>
      </c>
      <c r="E140" s="4" t="s">
        <v>495</v>
      </c>
      <c r="F140" s="4" t="s">
        <v>496</v>
      </c>
      <c r="G140" s="4" t="s">
        <v>594</v>
      </c>
      <c r="H140" s="4" t="s">
        <v>595</v>
      </c>
      <c r="I140" s="4" t="s">
        <v>596</v>
      </c>
      <c r="J140" s="4" t="s">
        <v>597</v>
      </c>
      <c r="K140" s="4" t="s">
        <v>425</v>
      </c>
    </row>
    <row r="141" spans="1:11">
      <c r="A141" s="4">
        <v>140</v>
      </c>
      <c r="B141" s="4" t="s">
        <v>109</v>
      </c>
      <c r="C141" s="4" t="s">
        <v>495</v>
      </c>
      <c r="D141" s="4" t="s">
        <v>496</v>
      </c>
      <c r="E141" s="4" t="s">
        <v>495</v>
      </c>
      <c r="F141" s="4" t="s">
        <v>496</v>
      </c>
      <c r="G141" s="4" t="s">
        <v>598</v>
      </c>
      <c r="H141" s="4" t="s">
        <v>599</v>
      </c>
      <c r="I141" s="4" t="s">
        <v>600</v>
      </c>
      <c r="J141" s="4" t="s">
        <v>601</v>
      </c>
      <c r="K141" s="4" t="s">
        <v>425</v>
      </c>
    </row>
    <row r="142" spans="1:11">
      <c r="A142" s="4">
        <v>141</v>
      </c>
      <c r="B142" s="4" t="s">
        <v>109</v>
      </c>
      <c r="C142" s="4" t="s">
        <v>495</v>
      </c>
      <c r="D142" s="4" t="s">
        <v>496</v>
      </c>
      <c r="E142" s="4" t="s">
        <v>495</v>
      </c>
      <c r="F142" s="4" t="s">
        <v>496</v>
      </c>
      <c r="G142" s="4" t="s">
        <v>602</v>
      </c>
      <c r="H142" s="4" t="s">
        <v>603</v>
      </c>
      <c r="I142" s="4" t="s">
        <v>604</v>
      </c>
      <c r="J142" s="4" t="s">
        <v>601</v>
      </c>
      <c r="K142" s="4" t="s">
        <v>425</v>
      </c>
    </row>
    <row r="143" spans="1:11">
      <c r="A143" s="4">
        <v>142</v>
      </c>
      <c r="B143" s="4" t="s">
        <v>109</v>
      </c>
      <c r="C143" s="4" t="s">
        <v>495</v>
      </c>
      <c r="D143" s="4" t="s">
        <v>496</v>
      </c>
      <c r="E143" s="4" t="s">
        <v>495</v>
      </c>
      <c r="F143" s="4" t="s">
        <v>496</v>
      </c>
      <c r="G143" s="4" t="s">
        <v>605</v>
      </c>
      <c r="H143" s="4" t="s">
        <v>606</v>
      </c>
      <c r="I143" s="4" t="s">
        <v>607</v>
      </c>
      <c r="J143" s="4" t="s">
        <v>608</v>
      </c>
      <c r="K143" s="4" t="s">
        <v>431</v>
      </c>
    </row>
    <row r="144" spans="1:11">
      <c r="A144" s="4">
        <v>143</v>
      </c>
      <c r="B144" s="4" t="s">
        <v>109</v>
      </c>
      <c r="C144" s="4" t="s">
        <v>495</v>
      </c>
      <c r="D144" s="4" t="s">
        <v>496</v>
      </c>
      <c r="E144" s="4" t="s">
        <v>495</v>
      </c>
      <c r="F144" s="4" t="s">
        <v>496</v>
      </c>
      <c r="G144" s="4" t="s">
        <v>605</v>
      </c>
      <c r="H144" s="4" t="s">
        <v>606</v>
      </c>
      <c r="I144" s="4" t="s">
        <v>607</v>
      </c>
      <c r="J144" s="4" t="s">
        <v>608</v>
      </c>
      <c r="K144" s="4" t="s">
        <v>432</v>
      </c>
    </row>
    <row r="145" spans="1:11">
      <c r="A145" s="4">
        <v>144</v>
      </c>
      <c r="B145" s="4" t="s">
        <v>109</v>
      </c>
      <c r="C145" s="4" t="s">
        <v>495</v>
      </c>
      <c r="D145" s="4" t="s">
        <v>496</v>
      </c>
      <c r="E145" s="4" t="s">
        <v>495</v>
      </c>
      <c r="F145" s="4" t="s">
        <v>496</v>
      </c>
      <c r="G145" s="4" t="s">
        <v>609</v>
      </c>
      <c r="H145" s="4" t="s">
        <v>610</v>
      </c>
      <c r="I145" s="4" t="s">
        <v>611</v>
      </c>
      <c r="J145" s="4" t="s">
        <v>552</v>
      </c>
      <c r="K145" s="4" t="s">
        <v>425</v>
      </c>
    </row>
    <row r="146" spans="1:11">
      <c r="A146" s="4">
        <v>145</v>
      </c>
      <c r="B146" s="4" t="s">
        <v>109</v>
      </c>
      <c r="C146" s="4" t="s">
        <v>495</v>
      </c>
      <c r="D146" s="4" t="s">
        <v>496</v>
      </c>
      <c r="E146" s="4" t="s">
        <v>495</v>
      </c>
      <c r="F146" s="4" t="s">
        <v>496</v>
      </c>
      <c r="G146" s="4" t="s">
        <v>612</v>
      </c>
      <c r="H146" s="4" t="s">
        <v>613</v>
      </c>
      <c r="I146" s="4" t="s">
        <v>614</v>
      </c>
      <c r="J146" s="4" t="s">
        <v>615</v>
      </c>
      <c r="K146" s="4" t="s">
        <v>449</v>
      </c>
    </row>
    <row r="147" spans="1:11">
      <c r="A147" s="4">
        <v>146</v>
      </c>
      <c r="B147" s="4" t="s">
        <v>109</v>
      </c>
      <c r="C147" s="4" t="s">
        <v>495</v>
      </c>
      <c r="D147" s="4" t="s">
        <v>496</v>
      </c>
      <c r="E147" s="4" t="s">
        <v>495</v>
      </c>
      <c r="F147" s="4" t="s">
        <v>496</v>
      </c>
      <c r="G147" s="4" t="s">
        <v>616</v>
      </c>
      <c r="H147" s="4" t="s">
        <v>617</v>
      </c>
      <c r="I147" s="4" t="s">
        <v>618</v>
      </c>
      <c r="J147" s="4" t="s">
        <v>619</v>
      </c>
      <c r="K147" s="4" t="s">
        <v>425</v>
      </c>
    </row>
    <row r="148" spans="1:11">
      <c r="A148" s="4">
        <v>147</v>
      </c>
      <c r="B148" s="4" t="s">
        <v>109</v>
      </c>
      <c r="C148" s="4" t="s">
        <v>495</v>
      </c>
      <c r="D148" s="4" t="s">
        <v>496</v>
      </c>
      <c r="E148" s="4" t="s">
        <v>495</v>
      </c>
      <c r="F148" s="4" t="s">
        <v>496</v>
      </c>
      <c r="G148" s="4" t="s">
        <v>620</v>
      </c>
      <c r="H148" s="4" t="s">
        <v>621</v>
      </c>
      <c r="I148" s="4" t="s">
        <v>622</v>
      </c>
      <c r="J148" s="4" t="s">
        <v>552</v>
      </c>
      <c r="K148" s="4" t="s">
        <v>449</v>
      </c>
    </row>
    <row r="149" spans="1:11">
      <c r="A149" s="4">
        <v>148</v>
      </c>
      <c r="B149" s="4" t="s">
        <v>109</v>
      </c>
      <c r="C149" s="4" t="s">
        <v>495</v>
      </c>
      <c r="D149" s="4" t="s">
        <v>496</v>
      </c>
      <c r="E149" s="4" t="s">
        <v>495</v>
      </c>
      <c r="F149" s="4" t="s">
        <v>496</v>
      </c>
      <c r="G149" s="4" t="s">
        <v>623</v>
      </c>
      <c r="H149" s="4" t="s">
        <v>624</v>
      </c>
      <c r="I149" s="4" t="s">
        <v>625</v>
      </c>
      <c r="J149" s="4" t="s">
        <v>575</v>
      </c>
      <c r="K149" s="4" t="s">
        <v>425</v>
      </c>
    </row>
    <row r="150" spans="1:11">
      <c r="A150" s="4">
        <v>149</v>
      </c>
      <c r="B150" s="4" t="s">
        <v>109</v>
      </c>
      <c r="C150" s="4" t="s">
        <v>495</v>
      </c>
      <c r="D150" s="4" t="s">
        <v>496</v>
      </c>
      <c r="E150" s="4" t="s">
        <v>495</v>
      </c>
      <c r="F150" s="4" t="s">
        <v>496</v>
      </c>
      <c r="G150" s="4" t="s">
        <v>626</v>
      </c>
      <c r="H150" s="4" t="s">
        <v>627</v>
      </c>
      <c r="I150" s="4" t="s">
        <v>628</v>
      </c>
      <c r="J150" s="4" t="s">
        <v>587</v>
      </c>
      <c r="K150" s="4" t="s">
        <v>425</v>
      </c>
    </row>
    <row r="151" spans="1:11">
      <c r="A151" s="4">
        <v>150</v>
      </c>
      <c r="B151" s="4" t="s">
        <v>109</v>
      </c>
      <c r="C151" s="4" t="s">
        <v>495</v>
      </c>
      <c r="D151" s="4" t="s">
        <v>496</v>
      </c>
      <c r="E151" s="4" t="s">
        <v>495</v>
      </c>
      <c r="F151" s="4" t="s">
        <v>496</v>
      </c>
      <c r="G151" s="4" t="s">
        <v>629</v>
      </c>
      <c r="H151" s="4" t="s">
        <v>630</v>
      </c>
      <c r="I151" s="4" t="s">
        <v>631</v>
      </c>
      <c r="J151" s="4" t="s">
        <v>522</v>
      </c>
      <c r="K151" s="4" t="s">
        <v>425</v>
      </c>
    </row>
    <row r="152" spans="1:11">
      <c r="A152" s="4">
        <v>151</v>
      </c>
      <c r="B152" s="4" t="s">
        <v>109</v>
      </c>
      <c r="C152" s="4" t="s">
        <v>495</v>
      </c>
      <c r="D152" s="4" t="s">
        <v>496</v>
      </c>
      <c r="E152" s="4" t="s">
        <v>495</v>
      </c>
      <c r="F152" s="4" t="s">
        <v>496</v>
      </c>
      <c r="G152" s="4" t="s">
        <v>421</v>
      </c>
      <c r="H152" s="4" t="s">
        <v>422</v>
      </c>
      <c r="I152" s="4" t="s">
        <v>423</v>
      </c>
      <c r="J152" s="4" t="s">
        <v>424</v>
      </c>
      <c r="K152" s="4" t="s">
        <v>425</v>
      </c>
    </row>
    <row r="153" spans="1:11">
      <c r="A153" s="4">
        <v>152</v>
      </c>
      <c r="B153" s="4" t="s">
        <v>109</v>
      </c>
      <c r="C153" s="4" t="s">
        <v>495</v>
      </c>
      <c r="D153" s="4" t="s">
        <v>496</v>
      </c>
      <c r="E153" s="4" t="s">
        <v>495</v>
      </c>
      <c r="F153" s="4" t="s">
        <v>496</v>
      </c>
      <c r="G153" s="4" t="s">
        <v>632</v>
      </c>
      <c r="H153" s="4" t="s">
        <v>633</v>
      </c>
      <c r="I153" s="4" t="s">
        <v>634</v>
      </c>
      <c r="J153" s="4" t="s">
        <v>635</v>
      </c>
      <c r="K153" s="4" t="s">
        <v>449</v>
      </c>
    </row>
    <row r="154" spans="1:11">
      <c r="A154" s="4">
        <v>153</v>
      </c>
      <c r="B154" s="4" t="s">
        <v>109</v>
      </c>
      <c r="C154" s="4" t="s">
        <v>495</v>
      </c>
      <c r="D154" s="4" t="s">
        <v>496</v>
      </c>
      <c r="E154" s="4" t="s">
        <v>495</v>
      </c>
      <c r="F154" s="4" t="s">
        <v>496</v>
      </c>
      <c r="G154" s="4" t="s">
        <v>636</v>
      </c>
      <c r="H154" s="4" t="s">
        <v>637</v>
      </c>
      <c r="I154" s="4" t="s">
        <v>638</v>
      </c>
      <c r="J154" s="4" t="s">
        <v>424</v>
      </c>
      <c r="K154" s="4" t="s">
        <v>425</v>
      </c>
    </row>
    <row r="155" spans="1:11">
      <c r="A155" s="4">
        <v>154</v>
      </c>
      <c r="B155" s="4" t="s">
        <v>109</v>
      </c>
      <c r="C155" s="4" t="s">
        <v>495</v>
      </c>
      <c r="D155" s="4" t="s">
        <v>496</v>
      </c>
      <c r="E155" s="4" t="s">
        <v>495</v>
      </c>
      <c r="F155" s="4" t="s">
        <v>496</v>
      </c>
      <c r="G155" s="4" t="s">
        <v>639</v>
      </c>
      <c r="H155" s="4" t="s">
        <v>640</v>
      </c>
      <c r="I155" s="4" t="s">
        <v>641</v>
      </c>
      <c r="J155" s="4" t="s">
        <v>424</v>
      </c>
      <c r="K155" s="4" t="s">
        <v>449</v>
      </c>
    </row>
    <row r="156" spans="1:11">
      <c r="A156" s="4">
        <v>155</v>
      </c>
      <c r="B156" s="4" t="s">
        <v>109</v>
      </c>
      <c r="C156" s="4" t="s">
        <v>495</v>
      </c>
      <c r="D156" s="4" t="s">
        <v>496</v>
      </c>
      <c r="E156" s="4" t="s">
        <v>495</v>
      </c>
      <c r="F156" s="4" t="s">
        <v>496</v>
      </c>
      <c r="G156" s="4" t="s">
        <v>642</v>
      </c>
      <c r="H156" s="4" t="s">
        <v>640</v>
      </c>
      <c r="I156" s="4" t="s">
        <v>641</v>
      </c>
      <c r="J156" s="4" t="s">
        <v>575</v>
      </c>
      <c r="K156" s="4" t="s">
        <v>449</v>
      </c>
    </row>
    <row r="157" spans="1:11">
      <c r="A157" s="4">
        <v>156</v>
      </c>
      <c r="B157" s="4" t="s">
        <v>109</v>
      </c>
      <c r="C157" s="4" t="s">
        <v>495</v>
      </c>
      <c r="D157" s="4" t="s">
        <v>496</v>
      </c>
      <c r="E157" s="4" t="s">
        <v>495</v>
      </c>
      <c r="F157" s="4" t="s">
        <v>496</v>
      </c>
      <c r="G157" s="4" t="s">
        <v>643</v>
      </c>
      <c r="H157" s="4" t="s">
        <v>644</v>
      </c>
      <c r="I157" s="4" t="s">
        <v>645</v>
      </c>
      <c r="J157" s="4" t="s">
        <v>646</v>
      </c>
      <c r="K157" s="4" t="s">
        <v>432</v>
      </c>
    </row>
    <row r="158" spans="1:11">
      <c r="A158" s="4">
        <v>157</v>
      </c>
      <c r="B158" s="4" t="s">
        <v>109</v>
      </c>
      <c r="C158" s="4" t="s">
        <v>495</v>
      </c>
      <c r="D158" s="4" t="s">
        <v>496</v>
      </c>
      <c r="E158" s="4" t="s">
        <v>495</v>
      </c>
      <c r="F158" s="4" t="s">
        <v>496</v>
      </c>
      <c r="G158" s="4" t="s">
        <v>643</v>
      </c>
      <c r="H158" s="4" t="s">
        <v>644</v>
      </c>
      <c r="I158" s="4" t="s">
        <v>645</v>
      </c>
      <c r="J158" s="4" t="s">
        <v>646</v>
      </c>
      <c r="K158" s="4" t="s">
        <v>449</v>
      </c>
    </row>
    <row r="159" spans="1:11">
      <c r="A159" s="4">
        <v>158</v>
      </c>
      <c r="B159" s="4" t="s">
        <v>109</v>
      </c>
      <c r="C159" s="4" t="s">
        <v>495</v>
      </c>
      <c r="D159" s="4" t="s">
        <v>496</v>
      </c>
      <c r="E159" s="4" t="s">
        <v>495</v>
      </c>
      <c r="F159" s="4" t="s">
        <v>496</v>
      </c>
      <c r="G159" s="4" t="s">
        <v>643</v>
      </c>
      <c r="H159" s="4" t="s">
        <v>644</v>
      </c>
      <c r="I159" s="4" t="s">
        <v>645</v>
      </c>
      <c r="J159" s="4" t="s">
        <v>646</v>
      </c>
      <c r="K159" s="4" t="s">
        <v>425</v>
      </c>
    </row>
    <row r="160" spans="1:11">
      <c r="A160" s="4">
        <v>159</v>
      </c>
      <c r="B160" s="4" t="s">
        <v>109</v>
      </c>
      <c r="C160" s="4" t="s">
        <v>495</v>
      </c>
      <c r="D160" s="4" t="s">
        <v>496</v>
      </c>
      <c r="E160" s="4" t="s">
        <v>495</v>
      </c>
      <c r="F160" s="4" t="s">
        <v>496</v>
      </c>
      <c r="G160" s="4" t="s">
        <v>643</v>
      </c>
      <c r="H160" s="4" t="s">
        <v>644</v>
      </c>
      <c r="I160" s="4" t="s">
        <v>645</v>
      </c>
      <c r="J160" s="4" t="s">
        <v>646</v>
      </c>
      <c r="K160" s="4" t="s">
        <v>468</v>
      </c>
    </row>
    <row r="161" spans="1:11">
      <c r="A161" s="4">
        <v>160</v>
      </c>
      <c r="B161" s="4" t="s">
        <v>109</v>
      </c>
      <c r="C161" s="4" t="s">
        <v>495</v>
      </c>
      <c r="D161" s="4" t="s">
        <v>496</v>
      </c>
      <c r="E161" s="4" t="s">
        <v>495</v>
      </c>
      <c r="F161" s="4" t="s">
        <v>496</v>
      </c>
      <c r="G161" s="4" t="s">
        <v>643</v>
      </c>
      <c r="H161" s="4" t="s">
        <v>644</v>
      </c>
      <c r="I161" s="4" t="s">
        <v>645</v>
      </c>
      <c r="J161" s="4" t="s">
        <v>646</v>
      </c>
      <c r="K161" s="4" t="s">
        <v>431</v>
      </c>
    </row>
    <row r="162" spans="1:11">
      <c r="A162" s="4">
        <v>161</v>
      </c>
      <c r="B162" s="4" t="s">
        <v>109</v>
      </c>
      <c r="C162" s="4" t="s">
        <v>495</v>
      </c>
      <c r="D162" s="4" t="s">
        <v>496</v>
      </c>
      <c r="E162" s="4" t="s">
        <v>495</v>
      </c>
      <c r="F162" s="4" t="s">
        <v>496</v>
      </c>
      <c r="G162" s="4" t="s">
        <v>647</v>
      </c>
      <c r="H162" s="4" t="s">
        <v>648</v>
      </c>
      <c r="I162" s="4" t="s">
        <v>649</v>
      </c>
      <c r="J162" s="4" t="s">
        <v>650</v>
      </c>
      <c r="K162" s="4" t="s">
        <v>425</v>
      </c>
    </row>
    <row r="163" spans="1:11">
      <c r="A163" s="4">
        <v>162</v>
      </c>
      <c r="B163" s="4" t="s">
        <v>109</v>
      </c>
      <c r="C163" s="4" t="s">
        <v>495</v>
      </c>
      <c r="D163" s="4" t="s">
        <v>496</v>
      </c>
      <c r="E163" s="4" t="s">
        <v>495</v>
      </c>
      <c r="F163" s="4" t="s">
        <v>496</v>
      </c>
      <c r="G163" s="4" t="s">
        <v>651</v>
      </c>
      <c r="H163" s="4" t="s">
        <v>652</v>
      </c>
      <c r="I163" s="4" t="s">
        <v>509</v>
      </c>
      <c r="J163" s="4" t="s">
        <v>653</v>
      </c>
      <c r="K163" s="4" t="s">
        <v>449</v>
      </c>
    </row>
    <row r="164" spans="1:11">
      <c r="A164" s="4">
        <v>163</v>
      </c>
      <c r="B164" s="4" t="s">
        <v>109</v>
      </c>
      <c r="C164" s="4" t="s">
        <v>495</v>
      </c>
      <c r="D164" s="4" t="s">
        <v>496</v>
      </c>
      <c r="E164" s="4" t="s">
        <v>495</v>
      </c>
      <c r="F164" s="4" t="s">
        <v>496</v>
      </c>
      <c r="G164" s="4" t="s">
        <v>654</v>
      </c>
      <c r="H164" s="4" t="s">
        <v>655</v>
      </c>
      <c r="I164" s="4" t="s">
        <v>641</v>
      </c>
      <c r="J164" s="4" t="s">
        <v>656</v>
      </c>
      <c r="K164" s="4" t="s">
        <v>449</v>
      </c>
    </row>
    <row r="165" spans="1:11">
      <c r="A165" s="4">
        <v>164</v>
      </c>
      <c r="B165" s="4" t="s">
        <v>109</v>
      </c>
      <c r="C165" s="4" t="s">
        <v>495</v>
      </c>
      <c r="D165" s="4" t="s">
        <v>496</v>
      </c>
      <c r="E165" s="4" t="s">
        <v>495</v>
      </c>
      <c r="F165" s="4" t="s">
        <v>496</v>
      </c>
      <c r="G165" s="4" t="s">
        <v>657</v>
      </c>
      <c r="H165" s="4" t="s">
        <v>658</v>
      </c>
      <c r="I165" s="4" t="s">
        <v>509</v>
      </c>
      <c r="J165" s="4" t="s">
        <v>659</v>
      </c>
      <c r="K165" s="4" t="s">
        <v>449</v>
      </c>
    </row>
    <row r="166" spans="1:11">
      <c r="A166" s="4">
        <v>165</v>
      </c>
      <c r="B166" s="4" t="s">
        <v>109</v>
      </c>
      <c r="C166" s="4" t="s">
        <v>660</v>
      </c>
      <c r="D166" s="4" t="s">
        <v>661</v>
      </c>
      <c r="E166" s="4" t="s">
        <v>660</v>
      </c>
      <c r="F166" s="4" t="s">
        <v>661</v>
      </c>
      <c r="G166" s="4" t="s">
        <v>428</v>
      </c>
      <c r="H166" s="4" t="s">
        <v>429</v>
      </c>
      <c r="I166" s="4" t="s">
        <v>430</v>
      </c>
      <c r="J166" s="4" t="s">
        <v>424</v>
      </c>
      <c r="K166" s="4" t="s">
        <v>431</v>
      </c>
    </row>
    <row r="167" spans="1:11">
      <c r="A167" s="4">
        <v>166</v>
      </c>
      <c r="B167" s="4" t="s">
        <v>109</v>
      </c>
      <c r="C167" s="4" t="s">
        <v>660</v>
      </c>
      <c r="D167" s="4" t="s">
        <v>661</v>
      </c>
      <c r="E167" s="4" t="s">
        <v>660</v>
      </c>
      <c r="F167" s="4" t="s">
        <v>661</v>
      </c>
      <c r="G167" s="4" t="s">
        <v>428</v>
      </c>
      <c r="H167" s="4" t="s">
        <v>429</v>
      </c>
      <c r="I167" s="4" t="s">
        <v>430</v>
      </c>
      <c r="J167" s="4" t="s">
        <v>424</v>
      </c>
      <c r="K167" s="4" t="s">
        <v>432</v>
      </c>
    </row>
    <row r="168" spans="1:11">
      <c r="A168" s="4">
        <v>167</v>
      </c>
      <c r="B168" s="4" t="s">
        <v>109</v>
      </c>
      <c r="C168" s="4" t="s">
        <v>660</v>
      </c>
      <c r="D168" s="4" t="s">
        <v>661</v>
      </c>
      <c r="E168" s="4" t="s">
        <v>660</v>
      </c>
      <c r="F168" s="4" t="s">
        <v>661</v>
      </c>
      <c r="G168" s="4" t="s">
        <v>662</v>
      </c>
      <c r="H168" s="4" t="s">
        <v>663</v>
      </c>
      <c r="I168" s="4" t="s">
        <v>664</v>
      </c>
      <c r="J168" s="4" t="s">
        <v>665</v>
      </c>
      <c r="K168" s="4" t="s">
        <v>449</v>
      </c>
    </row>
    <row r="169" spans="1:11">
      <c r="A169" s="4">
        <v>168</v>
      </c>
      <c r="B169" s="4" t="s">
        <v>109</v>
      </c>
      <c r="C169" s="4" t="s">
        <v>660</v>
      </c>
      <c r="D169" s="4" t="s">
        <v>661</v>
      </c>
      <c r="E169" s="4" t="s">
        <v>660</v>
      </c>
      <c r="F169" s="4" t="s">
        <v>661</v>
      </c>
      <c r="G169" s="4" t="s">
        <v>666</v>
      </c>
      <c r="H169" s="4" t="s">
        <v>667</v>
      </c>
      <c r="I169" s="4" t="s">
        <v>668</v>
      </c>
      <c r="J169" s="4" t="s">
        <v>665</v>
      </c>
      <c r="K169" s="4" t="s">
        <v>449</v>
      </c>
    </row>
    <row r="170" spans="1:11">
      <c r="A170" s="4">
        <v>169</v>
      </c>
      <c r="B170" s="4" t="s">
        <v>109</v>
      </c>
      <c r="C170" s="4" t="s">
        <v>660</v>
      </c>
      <c r="D170" s="4" t="s">
        <v>661</v>
      </c>
      <c r="E170" s="4" t="s">
        <v>660</v>
      </c>
      <c r="F170" s="4" t="s">
        <v>661</v>
      </c>
      <c r="G170" s="4" t="s">
        <v>433</v>
      </c>
      <c r="H170" s="4" t="s">
        <v>434</v>
      </c>
      <c r="I170" s="4" t="s">
        <v>435</v>
      </c>
      <c r="J170" s="4" t="s">
        <v>436</v>
      </c>
      <c r="K170" s="4" t="s">
        <v>431</v>
      </c>
    </row>
    <row r="171" spans="1:11">
      <c r="A171" s="4">
        <v>170</v>
      </c>
      <c r="B171" s="4" t="s">
        <v>109</v>
      </c>
      <c r="C171" s="4" t="s">
        <v>660</v>
      </c>
      <c r="D171" s="4" t="s">
        <v>661</v>
      </c>
      <c r="E171" s="4" t="s">
        <v>660</v>
      </c>
      <c r="F171" s="4" t="s">
        <v>661</v>
      </c>
      <c r="G171" s="4" t="s">
        <v>433</v>
      </c>
      <c r="H171" s="4" t="s">
        <v>434</v>
      </c>
      <c r="I171" s="4" t="s">
        <v>435</v>
      </c>
      <c r="J171" s="4" t="s">
        <v>436</v>
      </c>
      <c r="K171" s="4" t="s">
        <v>432</v>
      </c>
    </row>
    <row r="172" spans="1:11">
      <c r="A172" s="4">
        <v>171</v>
      </c>
      <c r="B172" s="4" t="s">
        <v>109</v>
      </c>
      <c r="C172" s="4" t="s">
        <v>660</v>
      </c>
      <c r="D172" s="4" t="s">
        <v>661</v>
      </c>
      <c r="E172" s="4" t="s">
        <v>660</v>
      </c>
      <c r="F172" s="4" t="s">
        <v>661</v>
      </c>
      <c r="G172" s="4" t="s">
        <v>433</v>
      </c>
      <c r="H172" s="4" t="s">
        <v>434</v>
      </c>
      <c r="I172" s="4" t="s">
        <v>435</v>
      </c>
      <c r="J172" s="4" t="s">
        <v>436</v>
      </c>
      <c r="K172" s="4" t="s">
        <v>425</v>
      </c>
    </row>
    <row r="173" spans="1:11">
      <c r="A173" s="4">
        <v>172</v>
      </c>
      <c r="B173" s="4" t="s">
        <v>109</v>
      </c>
      <c r="C173" s="4" t="s">
        <v>660</v>
      </c>
      <c r="D173" s="4" t="s">
        <v>661</v>
      </c>
      <c r="E173" s="4" t="s">
        <v>660</v>
      </c>
      <c r="F173" s="4" t="s">
        <v>661</v>
      </c>
      <c r="G173" s="4" t="s">
        <v>669</v>
      </c>
      <c r="H173" s="4" t="s">
        <v>670</v>
      </c>
      <c r="I173" s="4" t="s">
        <v>671</v>
      </c>
      <c r="J173" s="4" t="s">
        <v>665</v>
      </c>
      <c r="K173" s="4" t="s">
        <v>449</v>
      </c>
    </row>
    <row r="174" spans="1:11">
      <c r="A174" s="4">
        <v>173</v>
      </c>
      <c r="B174" s="4" t="s">
        <v>109</v>
      </c>
      <c r="C174" s="4" t="s">
        <v>660</v>
      </c>
      <c r="D174" s="4" t="s">
        <v>661</v>
      </c>
      <c r="E174" s="4" t="s">
        <v>660</v>
      </c>
      <c r="F174" s="4" t="s">
        <v>661</v>
      </c>
      <c r="G174" s="4" t="s">
        <v>672</v>
      </c>
      <c r="H174" s="4" t="s">
        <v>673</v>
      </c>
      <c r="I174" s="4" t="s">
        <v>674</v>
      </c>
      <c r="J174" s="4" t="s">
        <v>665</v>
      </c>
      <c r="K174" s="4" t="s">
        <v>449</v>
      </c>
    </row>
    <row r="175" spans="1:11">
      <c r="A175" s="4">
        <v>174</v>
      </c>
      <c r="B175" s="4" t="s">
        <v>109</v>
      </c>
      <c r="C175" s="4" t="s">
        <v>660</v>
      </c>
      <c r="D175" s="4" t="s">
        <v>661</v>
      </c>
      <c r="E175" s="4" t="s">
        <v>660</v>
      </c>
      <c r="F175" s="4" t="s">
        <v>661</v>
      </c>
      <c r="G175" s="4" t="s">
        <v>421</v>
      </c>
      <c r="H175" s="4" t="s">
        <v>422</v>
      </c>
      <c r="I175" s="4" t="s">
        <v>423</v>
      </c>
      <c r="J175" s="4" t="s">
        <v>424</v>
      </c>
      <c r="K175" s="4" t="s">
        <v>425</v>
      </c>
    </row>
    <row r="176" spans="1:11">
      <c r="A176" s="4">
        <v>175</v>
      </c>
      <c r="B176" s="4" t="s">
        <v>109</v>
      </c>
      <c r="C176" s="4" t="s">
        <v>675</v>
      </c>
      <c r="D176" s="4" t="s">
        <v>676</v>
      </c>
      <c r="E176" s="4" t="s">
        <v>675</v>
      </c>
      <c r="F176" s="4" t="s">
        <v>676</v>
      </c>
      <c r="G176" s="4" t="s">
        <v>677</v>
      </c>
      <c r="H176" s="4" t="s">
        <v>678</v>
      </c>
      <c r="I176" s="4" t="s">
        <v>679</v>
      </c>
      <c r="J176" s="4" t="s">
        <v>601</v>
      </c>
      <c r="K176" s="4" t="s">
        <v>449</v>
      </c>
    </row>
    <row r="177" spans="1:11">
      <c r="A177" s="4">
        <v>176</v>
      </c>
      <c r="B177" s="4" t="s">
        <v>109</v>
      </c>
      <c r="C177" s="4" t="s">
        <v>675</v>
      </c>
      <c r="D177" s="4" t="s">
        <v>676</v>
      </c>
      <c r="E177" s="4" t="s">
        <v>675</v>
      </c>
      <c r="F177" s="4" t="s">
        <v>676</v>
      </c>
      <c r="G177" s="4" t="s">
        <v>428</v>
      </c>
      <c r="H177" s="4" t="s">
        <v>429</v>
      </c>
      <c r="I177" s="4" t="s">
        <v>430</v>
      </c>
      <c r="J177" s="4" t="s">
        <v>424</v>
      </c>
      <c r="K177" s="4" t="s">
        <v>432</v>
      </c>
    </row>
    <row r="178" spans="1:11">
      <c r="A178" s="4">
        <v>177</v>
      </c>
      <c r="B178" s="4" t="s">
        <v>109</v>
      </c>
      <c r="C178" s="4" t="s">
        <v>675</v>
      </c>
      <c r="D178" s="4" t="s">
        <v>676</v>
      </c>
      <c r="E178" s="4" t="s">
        <v>675</v>
      </c>
      <c r="F178" s="4" t="s">
        <v>676</v>
      </c>
      <c r="G178" s="4" t="s">
        <v>428</v>
      </c>
      <c r="H178" s="4" t="s">
        <v>429</v>
      </c>
      <c r="I178" s="4" t="s">
        <v>430</v>
      </c>
      <c r="J178" s="4" t="s">
        <v>424</v>
      </c>
      <c r="K178" s="4" t="s">
        <v>431</v>
      </c>
    </row>
    <row r="179" spans="1:11">
      <c r="A179" s="4">
        <v>178</v>
      </c>
      <c r="B179" s="4" t="s">
        <v>109</v>
      </c>
      <c r="C179" s="4" t="s">
        <v>675</v>
      </c>
      <c r="D179" s="4" t="s">
        <v>676</v>
      </c>
      <c r="E179" s="4" t="s">
        <v>675</v>
      </c>
      <c r="F179" s="4" t="s">
        <v>676</v>
      </c>
      <c r="G179" s="4" t="s">
        <v>680</v>
      </c>
      <c r="H179" s="4" t="s">
        <v>681</v>
      </c>
      <c r="I179" s="4" t="s">
        <v>682</v>
      </c>
      <c r="J179" s="4" t="s">
        <v>683</v>
      </c>
      <c r="K179" s="4" t="s">
        <v>449</v>
      </c>
    </row>
    <row r="180" spans="1:11">
      <c r="A180" s="4">
        <v>179</v>
      </c>
      <c r="B180" s="4" t="s">
        <v>109</v>
      </c>
      <c r="C180" s="4" t="s">
        <v>675</v>
      </c>
      <c r="D180" s="4" t="s">
        <v>676</v>
      </c>
      <c r="E180" s="4" t="s">
        <v>675</v>
      </c>
      <c r="F180" s="4" t="s">
        <v>676</v>
      </c>
      <c r="G180" s="4" t="s">
        <v>433</v>
      </c>
      <c r="H180" s="4" t="s">
        <v>434</v>
      </c>
      <c r="I180" s="4" t="s">
        <v>435</v>
      </c>
      <c r="J180" s="4" t="s">
        <v>436</v>
      </c>
      <c r="K180" s="4" t="s">
        <v>431</v>
      </c>
    </row>
    <row r="181" spans="1:11">
      <c r="A181" s="4">
        <v>180</v>
      </c>
      <c r="B181" s="4" t="s">
        <v>109</v>
      </c>
      <c r="C181" s="4" t="s">
        <v>675</v>
      </c>
      <c r="D181" s="4" t="s">
        <v>676</v>
      </c>
      <c r="E181" s="4" t="s">
        <v>675</v>
      </c>
      <c r="F181" s="4" t="s">
        <v>676</v>
      </c>
      <c r="G181" s="4" t="s">
        <v>433</v>
      </c>
      <c r="H181" s="4" t="s">
        <v>434</v>
      </c>
      <c r="I181" s="4" t="s">
        <v>435</v>
      </c>
      <c r="J181" s="4" t="s">
        <v>436</v>
      </c>
      <c r="K181" s="4" t="s">
        <v>432</v>
      </c>
    </row>
    <row r="182" spans="1:11">
      <c r="A182" s="4">
        <v>181</v>
      </c>
      <c r="B182" s="4" t="s">
        <v>109</v>
      </c>
      <c r="C182" s="4" t="s">
        <v>675</v>
      </c>
      <c r="D182" s="4" t="s">
        <v>676</v>
      </c>
      <c r="E182" s="4" t="s">
        <v>675</v>
      </c>
      <c r="F182" s="4" t="s">
        <v>676</v>
      </c>
      <c r="G182" s="4" t="s">
        <v>433</v>
      </c>
      <c r="H182" s="4" t="s">
        <v>434</v>
      </c>
      <c r="I182" s="4" t="s">
        <v>435</v>
      </c>
      <c r="J182" s="4" t="s">
        <v>436</v>
      </c>
      <c r="K182" s="4" t="s">
        <v>425</v>
      </c>
    </row>
    <row r="183" spans="1:11">
      <c r="A183" s="4">
        <v>182</v>
      </c>
      <c r="B183" s="4" t="s">
        <v>109</v>
      </c>
      <c r="C183" s="4" t="s">
        <v>675</v>
      </c>
      <c r="D183" s="4" t="s">
        <v>676</v>
      </c>
      <c r="E183" s="4" t="s">
        <v>675</v>
      </c>
      <c r="F183" s="4" t="s">
        <v>676</v>
      </c>
      <c r="G183" s="4" t="s">
        <v>684</v>
      </c>
      <c r="H183" s="4" t="s">
        <v>685</v>
      </c>
      <c r="I183" s="4" t="s">
        <v>686</v>
      </c>
      <c r="J183" s="4" t="s">
        <v>683</v>
      </c>
      <c r="K183" s="4" t="s">
        <v>425</v>
      </c>
    </row>
    <row r="184" spans="1:11">
      <c r="A184" s="4">
        <v>183</v>
      </c>
      <c r="B184" s="4" t="s">
        <v>109</v>
      </c>
      <c r="C184" s="4" t="s">
        <v>675</v>
      </c>
      <c r="D184" s="4" t="s">
        <v>676</v>
      </c>
      <c r="E184" s="4" t="s">
        <v>675</v>
      </c>
      <c r="F184" s="4" t="s">
        <v>676</v>
      </c>
      <c r="G184" s="4" t="s">
        <v>687</v>
      </c>
      <c r="H184" s="4" t="s">
        <v>688</v>
      </c>
      <c r="I184" s="4" t="s">
        <v>689</v>
      </c>
      <c r="J184" s="4" t="s">
        <v>683</v>
      </c>
      <c r="K184" s="4" t="s">
        <v>449</v>
      </c>
    </row>
    <row r="185" spans="1:11">
      <c r="A185" s="4">
        <v>184</v>
      </c>
      <c r="B185" s="4" t="s">
        <v>109</v>
      </c>
      <c r="C185" s="4" t="s">
        <v>675</v>
      </c>
      <c r="D185" s="4" t="s">
        <v>676</v>
      </c>
      <c r="E185" s="4" t="s">
        <v>675</v>
      </c>
      <c r="F185" s="4" t="s">
        <v>676</v>
      </c>
      <c r="G185" s="4" t="s">
        <v>421</v>
      </c>
      <c r="H185" s="4" t="s">
        <v>422</v>
      </c>
      <c r="I185" s="4" t="s">
        <v>423</v>
      </c>
      <c r="J185" s="4" t="s">
        <v>424</v>
      </c>
      <c r="K185" s="4" t="s">
        <v>425</v>
      </c>
    </row>
    <row r="186" spans="1:11">
      <c r="A186" s="4">
        <v>185</v>
      </c>
      <c r="B186" s="4" t="s">
        <v>109</v>
      </c>
      <c r="C186" s="4" t="s">
        <v>690</v>
      </c>
      <c r="D186" s="4" t="s">
        <v>691</v>
      </c>
      <c r="E186" s="4" t="s">
        <v>690</v>
      </c>
      <c r="F186" s="4" t="s">
        <v>691</v>
      </c>
      <c r="G186" s="4" t="s">
        <v>428</v>
      </c>
      <c r="H186" s="4" t="s">
        <v>429</v>
      </c>
      <c r="I186" s="4" t="s">
        <v>430</v>
      </c>
      <c r="J186" s="4" t="s">
        <v>424</v>
      </c>
      <c r="K186" s="4" t="s">
        <v>431</v>
      </c>
    </row>
    <row r="187" spans="1:11">
      <c r="A187" s="4">
        <v>186</v>
      </c>
      <c r="B187" s="4" t="s">
        <v>109</v>
      </c>
      <c r="C187" s="4" t="s">
        <v>690</v>
      </c>
      <c r="D187" s="4" t="s">
        <v>691</v>
      </c>
      <c r="E187" s="4" t="s">
        <v>690</v>
      </c>
      <c r="F187" s="4" t="s">
        <v>691</v>
      </c>
      <c r="G187" s="4" t="s">
        <v>428</v>
      </c>
      <c r="H187" s="4" t="s">
        <v>429</v>
      </c>
      <c r="I187" s="4" t="s">
        <v>430</v>
      </c>
      <c r="J187" s="4" t="s">
        <v>424</v>
      </c>
      <c r="K187" s="4" t="s">
        <v>432</v>
      </c>
    </row>
    <row r="188" spans="1:11">
      <c r="A188" s="4">
        <v>187</v>
      </c>
      <c r="B188" s="4" t="s">
        <v>109</v>
      </c>
      <c r="C188" s="4" t="s">
        <v>690</v>
      </c>
      <c r="D188" s="4" t="s">
        <v>691</v>
      </c>
      <c r="E188" s="4" t="s">
        <v>690</v>
      </c>
      <c r="F188" s="4" t="s">
        <v>691</v>
      </c>
      <c r="G188" s="4" t="s">
        <v>433</v>
      </c>
      <c r="H188" s="4" t="s">
        <v>434</v>
      </c>
      <c r="I188" s="4" t="s">
        <v>435</v>
      </c>
      <c r="J188" s="4" t="s">
        <v>436</v>
      </c>
      <c r="K188" s="4" t="s">
        <v>432</v>
      </c>
    </row>
    <row r="189" spans="1:11">
      <c r="A189" s="4">
        <v>188</v>
      </c>
      <c r="B189" s="4" t="s">
        <v>109</v>
      </c>
      <c r="C189" s="4" t="s">
        <v>690</v>
      </c>
      <c r="D189" s="4" t="s">
        <v>691</v>
      </c>
      <c r="E189" s="4" t="s">
        <v>690</v>
      </c>
      <c r="F189" s="4" t="s">
        <v>691</v>
      </c>
      <c r="G189" s="4" t="s">
        <v>433</v>
      </c>
      <c r="H189" s="4" t="s">
        <v>434</v>
      </c>
      <c r="I189" s="4" t="s">
        <v>435</v>
      </c>
      <c r="J189" s="4" t="s">
        <v>436</v>
      </c>
      <c r="K189" s="4" t="s">
        <v>431</v>
      </c>
    </row>
    <row r="190" spans="1:11">
      <c r="A190" s="4">
        <v>189</v>
      </c>
      <c r="B190" s="4" t="s">
        <v>109</v>
      </c>
      <c r="C190" s="4" t="s">
        <v>690</v>
      </c>
      <c r="D190" s="4" t="s">
        <v>691</v>
      </c>
      <c r="E190" s="4" t="s">
        <v>690</v>
      </c>
      <c r="F190" s="4" t="s">
        <v>691</v>
      </c>
      <c r="G190" s="4" t="s">
        <v>433</v>
      </c>
      <c r="H190" s="4" t="s">
        <v>434</v>
      </c>
      <c r="I190" s="4" t="s">
        <v>435</v>
      </c>
      <c r="J190" s="4" t="s">
        <v>436</v>
      </c>
      <c r="K190" s="4" t="s">
        <v>425</v>
      </c>
    </row>
    <row r="191" spans="1:11">
      <c r="A191" s="4">
        <v>190</v>
      </c>
      <c r="B191" s="4" t="s">
        <v>109</v>
      </c>
      <c r="C191" s="4" t="s">
        <v>690</v>
      </c>
      <c r="D191" s="4" t="s">
        <v>691</v>
      </c>
      <c r="E191" s="4" t="s">
        <v>690</v>
      </c>
      <c r="F191" s="4" t="s">
        <v>691</v>
      </c>
      <c r="G191" s="4" t="s">
        <v>692</v>
      </c>
      <c r="H191" s="4" t="s">
        <v>693</v>
      </c>
      <c r="I191" s="4" t="s">
        <v>694</v>
      </c>
      <c r="J191" s="4" t="s">
        <v>695</v>
      </c>
      <c r="K191" s="4" t="s">
        <v>425</v>
      </c>
    </row>
    <row r="192" spans="1:11">
      <c r="A192" s="4">
        <v>191</v>
      </c>
      <c r="B192" s="4" t="s">
        <v>109</v>
      </c>
      <c r="C192" s="4" t="s">
        <v>690</v>
      </c>
      <c r="D192" s="4" t="s">
        <v>691</v>
      </c>
      <c r="E192" s="4" t="s">
        <v>690</v>
      </c>
      <c r="F192" s="4" t="s">
        <v>691</v>
      </c>
      <c r="G192" s="4" t="s">
        <v>696</v>
      </c>
      <c r="H192" s="4" t="s">
        <v>697</v>
      </c>
      <c r="I192" s="4" t="s">
        <v>698</v>
      </c>
      <c r="J192" s="4" t="s">
        <v>568</v>
      </c>
      <c r="K192" s="4" t="s">
        <v>449</v>
      </c>
    </row>
    <row r="193" spans="1:11">
      <c r="A193" s="4">
        <v>192</v>
      </c>
      <c r="B193" s="4" t="s">
        <v>109</v>
      </c>
      <c r="C193" s="4" t="s">
        <v>690</v>
      </c>
      <c r="D193" s="4" t="s">
        <v>691</v>
      </c>
      <c r="E193" s="4" t="s">
        <v>690</v>
      </c>
      <c r="F193" s="4" t="s">
        <v>691</v>
      </c>
      <c r="G193" s="4" t="s">
        <v>699</v>
      </c>
      <c r="H193" s="4" t="s">
        <v>700</v>
      </c>
      <c r="I193" s="4" t="s">
        <v>701</v>
      </c>
      <c r="J193" s="4" t="s">
        <v>568</v>
      </c>
      <c r="K193" s="4" t="s">
        <v>449</v>
      </c>
    </row>
    <row r="194" spans="1:11">
      <c r="A194" s="4">
        <v>193</v>
      </c>
      <c r="B194" s="4" t="s">
        <v>109</v>
      </c>
      <c r="C194" s="4" t="s">
        <v>690</v>
      </c>
      <c r="D194" s="4" t="s">
        <v>691</v>
      </c>
      <c r="E194" s="4" t="s">
        <v>690</v>
      </c>
      <c r="F194" s="4" t="s">
        <v>691</v>
      </c>
      <c r="G194" s="4" t="s">
        <v>702</v>
      </c>
      <c r="H194" s="4" t="s">
        <v>700</v>
      </c>
      <c r="I194" s="4" t="s">
        <v>701</v>
      </c>
      <c r="J194" s="4" t="s">
        <v>695</v>
      </c>
      <c r="K194" s="4" t="s">
        <v>449</v>
      </c>
    </row>
    <row r="195" spans="1:11">
      <c r="A195" s="4">
        <v>194</v>
      </c>
      <c r="B195" s="4" t="s">
        <v>109</v>
      </c>
      <c r="C195" s="4" t="s">
        <v>690</v>
      </c>
      <c r="D195" s="4" t="s">
        <v>691</v>
      </c>
      <c r="E195" s="4" t="s">
        <v>690</v>
      </c>
      <c r="F195" s="4" t="s">
        <v>691</v>
      </c>
      <c r="G195" s="4" t="s">
        <v>703</v>
      </c>
      <c r="H195" s="4" t="s">
        <v>704</v>
      </c>
      <c r="I195" s="4" t="s">
        <v>705</v>
      </c>
      <c r="J195" s="4" t="s">
        <v>695</v>
      </c>
      <c r="K195" s="4" t="s">
        <v>449</v>
      </c>
    </row>
    <row r="196" spans="1:11">
      <c r="A196" s="4">
        <v>195</v>
      </c>
      <c r="B196" s="4" t="s">
        <v>109</v>
      </c>
      <c r="C196" s="4" t="s">
        <v>690</v>
      </c>
      <c r="D196" s="4" t="s">
        <v>691</v>
      </c>
      <c r="E196" s="4" t="s">
        <v>690</v>
      </c>
      <c r="F196" s="4" t="s">
        <v>691</v>
      </c>
      <c r="G196" s="4" t="s">
        <v>706</v>
      </c>
      <c r="H196" s="4" t="s">
        <v>707</v>
      </c>
      <c r="I196" s="4" t="s">
        <v>708</v>
      </c>
      <c r="J196" s="4" t="s">
        <v>695</v>
      </c>
      <c r="K196" s="4" t="s">
        <v>449</v>
      </c>
    </row>
    <row r="197" spans="1:11">
      <c r="A197" s="4">
        <v>196</v>
      </c>
      <c r="B197" s="4" t="s">
        <v>109</v>
      </c>
      <c r="C197" s="4" t="s">
        <v>690</v>
      </c>
      <c r="D197" s="4" t="s">
        <v>691</v>
      </c>
      <c r="E197" s="4" t="s">
        <v>690</v>
      </c>
      <c r="F197" s="4" t="s">
        <v>691</v>
      </c>
      <c r="G197" s="4" t="s">
        <v>421</v>
      </c>
      <c r="H197" s="4" t="s">
        <v>422</v>
      </c>
      <c r="I197" s="4" t="s">
        <v>423</v>
      </c>
      <c r="J197" s="4" t="s">
        <v>424</v>
      </c>
      <c r="K197" s="4" t="s">
        <v>425</v>
      </c>
    </row>
    <row r="198" spans="1:11">
      <c r="A198" s="4">
        <v>197</v>
      </c>
      <c r="B198" s="4" t="s">
        <v>109</v>
      </c>
      <c r="C198" s="4" t="s">
        <v>709</v>
      </c>
      <c r="D198" s="4" t="s">
        <v>710</v>
      </c>
      <c r="E198" s="4" t="s">
        <v>711</v>
      </c>
      <c r="F198" s="4" t="s">
        <v>712</v>
      </c>
      <c r="G198" s="4" t="s">
        <v>428</v>
      </c>
      <c r="H198" s="4" t="s">
        <v>429</v>
      </c>
      <c r="I198" s="4" t="s">
        <v>430</v>
      </c>
      <c r="J198" s="4" t="s">
        <v>424</v>
      </c>
      <c r="K198" s="4" t="s">
        <v>431</v>
      </c>
    </row>
    <row r="199" spans="1:11">
      <c r="A199" s="4">
        <v>198</v>
      </c>
      <c r="B199" s="4" t="s">
        <v>109</v>
      </c>
      <c r="C199" s="4" t="s">
        <v>709</v>
      </c>
      <c r="D199" s="4" t="s">
        <v>710</v>
      </c>
      <c r="E199" s="4" t="s">
        <v>711</v>
      </c>
      <c r="F199" s="4" t="s">
        <v>712</v>
      </c>
      <c r="G199" s="4" t="s">
        <v>428</v>
      </c>
      <c r="H199" s="4" t="s">
        <v>429</v>
      </c>
      <c r="I199" s="4" t="s">
        <v>430</v>
      </c>
      <c r="J199" s="4" t="s">
        <v>424</v>
      </c>
      <c r="K199" s="4" t="s">
        <v>432</v>
      </c>
    </row>
    <row r="200" spans="1:11">
      <c r="A200" s="4">
        <v>199</v>
      </c>
      <c r="B200" s="4" t="s">
        <v>109</v>
      </c>
      <c r="C200" s="4" t="s">
        <v>709</v>
      </c>
      <c r="D200" s="4" t="s">
        <v>710</v>
      </c>
      <c r="E200" s="4" t="s">
        <v>711</v>
      </c>
      <c r="F200" s="4" t="s">
        <v>712</v>
      </c>
      <c r="G200" s="4" t="s">
        <v>433</v>
      </c>
      <c r="H200" s="4" t="s">
        <v>434</v>
      </c>
      <c r="I200" s="4" t="s">
        <v>435</v>
      </c>
      <c r="J200" s="4" t="s">
        <v>436</v>
      </c>
      <c r="K200" s="4" t="s">
        <v>432</v>
      </c>
    </row>
    <row r="201" spans="1:11">
      <c r="A201" s="4">
        <v>200</v>
      </c>
      <c r="B201" s="4" t="s">
        <v>109</v>
      </c>
      <c r="C201" s="4" t="s">
        <v>709</v>
      </c>
      <c r="D201" s="4" t="s">
        <v>710</v>
      </c>
      <c r="E201" s="4" t="s">
        <v>711</v>
      </c>
      <c r="F201" s="4" t="s">
        <v>712</v>
      </c>
      <c r="G201" s="4" t="s">
        <v>433</v>
      </c>
      <c r="H201" s="4" t="s">
        <v>434</v>
      </c>
      <c r="I201" s="4" t="s">
        <v>435</v>
      </c>
      <c r="J201" s="4" t="s">
        <v>436</v>
      </c>
      <c r="K201" s="4" t="s">
        <v>425</v>
      </c>
    </row>
    <row r="202" spans="1:11">
      <c r="A202" s="4">
        <v>201</v>
      </c>
      <c r="B202" s="4" t="s">
        <v>109</v>
      </c>
      <c r="C202" s="4" t="s">
        <v>709</v>
      </c>
      <c r="D202" s="4" t="s">
        <v>710</v>
      </c>
      <c r="E202" s="4" t="s">
        <v>711</v>
      </c>
      <c r="F202" s="4" t="s">
        <v>712</v>
      </c>
      <c r="G202" s="4" t="s">
        <v>433</v>
      </c>
      <c r="H202" s="4" t="s">
        <v>434</v>
      </c>
      <c r="I202" s="4" t="s">
        <v>435</v>
      </c>
      <c r="J202" s="4" t="s">
        <v>436</v>
      </c>
      <c r="K202" s="4" t="s">
        <v>431</v>
      </c>
    </row>
    <row r="203" spans="1:11">
      <c r="A203" s="4">
        <v>202</v>
      </c>
      <c r="B203" s="4" t="s">
        <v>109</v>
      </c>
      <c r="C203" s="4" t="s">
        <v>709</v>
      </c>
      <c r="D203" s="4" t="s">
        <v>710</v>
      </c>
      <c r="E203" s="4" t="s">
        <v>711</v>
      </c>
      <c r="F203" s="4" t="s">
        <v>712</v>
      </c>
      <c r="G203" s="4" t="s">
        <v>696</v>
      </c>
      <c r="H203" s="4" t="s">
        <v>697</v>
      </c>
      <c r="I203" s="4" t="s">
        <v>698</v>
      </c>
      <c r="J203" s="4" t="s">
        <v>568</v>
      </c>
      <c r="K203" s="4" t="s">
        <v>449</v>
      </c>
    </row>
    <row r="204" spans="1:11">
      <c r="A204" s="4">
        <v>203</v>
      </c>
      <c r="B204" s="4" t="s">
        <v>109</v>
      </c>
      <c r="C204" s="4" t="s">
        <v>709</v>
      </c>
      <c r="D204" s="4" t="s">
        <v>710</v>
      </c>
      <c r="E204" s="4" t="s">
        <v>711</v>
      </c>
      <c r="F204" s="4" t="s">
        <v>712</v>
      </c>
      <c r="G204" s="4" t="s">
        <v>421</v>
      </c>
      <c r="H204" s="4" t="s">
        <v>422</v>
      </c>
      <c r="I204" s="4" t="s">
        <v>423</v>
      </c>
      <c r="J204" s="4" t="s">
        <v>424</v>
      </c>
      <c r="K204" s="4" t="s">
        <v>425</v>
      </c>
    </row>
    <row r="205" spans="1:11">
      <c r="A205" s="4">
        <v>204</v>
      </c>
      <c r="B205" s="4" t="s">
        <v>109</v>
      </c>
      <c r="C205" s="4" t="s">
        <v>709</v>
      </c>
      <c r="D205" s="4" t="s">
        <v>710</v>
      </c>
      <c r="E205" s="4" t="s">
        <v>709</v>
      </c>
      <c r="F205" s="4" t="s">
        <v>710</v>
      </c>
      <c r="G205" s="4" t="s">
        <v>428</v>
      </c>
      <c r="H205" s="4" t="s">
        <v>429</v>
      </c>
      <c r="I205" s="4" t="s">
        <v>430</v>
      </c>
      <c r="J205" s="4" t="s">
        <v>424</v>
      </c>
      <c r="K205" s="4" t="s">
        <v>432</v>
      </c>
    </row>
    <row r="206" spans="1:11">
      <c r="A206" s="4">
        <v>205</v>
      </c>
      <c r="B206" s="4" t="s">
        <v>109</v>
      </c>
      <c r="C206" s="4" t="s">
        <v>709</v>
      </c>
      <c r="D206" s="4" t="s">
        <v>710</v>
      </c>
      <c r="E206" s="4" t="s">
        <v>709</v>
      </c>
      <c r="F206" s="4" t="s">
        <v>710</v>
      </c>
      <c r="G206" s="4" t="s">
        <v>428</v>
      </c>
      <c r="H206" s="4" t="s">
        <v>429</v>
      </c>
      <c r="I206" s="4" t="s">
        <v>430</v>
      </c>
      <c r="J206" s="4" t="s">
        <v>424</v>
      </c>
      <c r="K206" s="4" t="s">
        <v>431</v>
      </c>
    </row>
    <row r="207" spans="1:11">
      <c r="A207" s="4">
        <v>206</v>
      </c>
      <c r="B207" s="4" t="s">
        <v>109</v>
      </c>
      <c r="C207" s="4" t="s">
        <v>709</v>
      </c>
      <c r="D207" s="4" t="s">
        <v>710</v>
      </c>
      <c r="E207" s="4" t="s">
        <v>709</v>
      </c>
      <c r="F207" s="4" t="s">
        <v>710</v>
      </c>
      <c r="G207" s="4" t="s">
        <v>713</v>
      </c>
      <c r="H207" s="4" t="s">
        <v>714</v>
      </c>
      <c r="I207" s="4" t="s">
        <v>715</v>
      </c>
      <c r="J207" s="4" t="s">
        <v>716</v>
      </c>
      <c r="K207" s="4" t="s">
        <v>425</v>
      </c>
    </row>
    <row r="208" spans="1:11">
      <c r="A208" s="4">
        <v>207</v>
      </c>
      <c r="B208" s="4" t="s">
        <v>109</v>
      </c>
      <c r="C208" s="4" t="s">
        <v>709</v>
      </c>
      <c r="D208" s="4" t="s">
        <v>710</v>
      </c>
      <c r="E208" s="4" t="s">
        <v>709</v>
      </c>
      <c r="F208" s="4" t="s">
        <v>710</v>
      </c>
      <c r="G208" s="4" t="s">
        <v>713</v>
      </c>
      <c r="H208" s="4" t="s">
        <v>714</v>
      </c>
      <c r="I208" s="4" t="s">
        <v>715</v>
      </c>
      <c r="J208" s="4" t="s">
        <v>716</v>
      </c>
      <c r="K208" s="4" t="s">
        <v>431</v>
      </c>
    </row>
    <row r="209" spans="1:11">
      <c r="A209" s="4">
        <v>208</v>
      </c>
      <c r="B209" s="4" t="s">
        <v>109</v>
      </c>
      <c r="C209" s="4" t="s">
        <v>709</v>
      </c>
      <c r="D209" s="4" t="s">
        <v>710</v>
      </c>
      <c r="E209" s="4" t="s">
        <v>709</v>
      </c>
      <c r="F209" s="4" t="s">
        <v>710</v>
      </c>
      <c r="G209" s="4" t="s">
        <v>713</v>
      </c>
      <c r="H209" s="4" t="s">
        <v>714</v>
      </c>
      <c r="I209" s="4" t="s">
        <v>715</v>
      </c>
      <c r="J209" s="4" t="s">
        <v>716</v>
      </c>
      <c r="K209" s="4" t="s">
        <v>432</v>
      </c>
    </row>
    <row r="210" spans="1:11">
      <c r="A210" s="4">
        <v>209</v>
      </c>
      <c r="B210" s="4" t="s">
        <v>109</v>
      </c>
      <c r="C210" s="4" t="s">
        <v>709</v>
      </c>
      <c r="D210" s="4" t="s">
        <v>710</v>
      </c>
      <c r="E210" s="4" t="s">
        <v>709</v>
      </c>
      <c r="F210" s="4" t="s">
        <v>710</v>
      </c>
      <c r="G210" s="4" t="s">
        <v>433</v>
      </c>
      <c r="H210" s="4" t="s">
        <v>434</v>
      </c>
      <c r="I210" s="4" t="s">
        <v>435</v>
      </c>
      <c r="J210" s="4" t="s">
        <v>436</v>
      </c>
      <c r="K210" s="4" t="s">
        <v>431</v>
      </c>
    </row>
    <row r="211" spans="1:11">
      <c r="A211" s="4">
        <v>210</v>
      </c>
      <c r="B211" s="4" t="s">
        <v>109</v>
      </c>
      <c r="C211" s="4" t="s">
        <v>709</v>
      </c>
      <c r="D211" s="4" t="s">
        <v>710</v>
      </c>
      <c r="E211" s="4" t="s">
        <v>709</v>
      </c>
      <c r="F211" s="4" t="s">
        <v>710</v>
      </c>
      <c r="G211" s="4" t="s">
        <v>433</v>
      </c>
      <c r="H211" s="4" t="s">
        <v>434</v>
      </c>
      <c r="I211" s="4" t="s">
        <v>435</v>
      </c>
      <c r="J211" s="4" t="s">
        <v>436</v>
      </c>
      <c r="K211" s="4" t="s">
        <v>425</v>
      </c>
    </row>
    <row r="212" spans="1:11">
      <c r="A212" s="4">
        <v>211</v>
      </c>
      <c r="B212" s="4" t="s">
        <v>109</v>
      </c>
      <c r="C212" s="4" t="s">
        <v>709</v>
      </c>
      <c r="D212" s="4" t="s">
        <v>710</v>
      </c>
      <c r="E212" s="4" t="s">
        <v>709</v>
      </c>
      <c r="F212" s="4" t="s">
        <v>710</v>
      </c>
      <c r="G212" s="4" t="s">
        <v>433</v>
      </c>
      <c r="H212" s="4" t="s">
        <v>434</v>
      </c>
      <c r="I212" s="4" t="s">
        <v>435</v>
      </c>
      <c r="J212" s="4" t="s">
        <v>436</v>
      </c>
      <c r="K212" s="4" t="s">
        <v>432</v>
      </c>
    </row>
    <row r="213" spans="1:11">
      <c r="A213" s="4">
        <v>212</v>
      </c>
      <c r="B213" s="4" t="s">
        <v>109</v>
      </c>
      <c r="C213" s="4" t="s">
        <v>709</v>
      </c>
      <c r="D213" s="4" t="s">
        <v>710</v>
      </c>
      <c r="E213" s="4" t="s">
        <v>709</v>
      </c>
      <c r="F213" s="4" t="s">
        <v>710</v>
      </c>
      <c r="G213" s="4" t="s">
        <v>696</v>
      </c>
      <c r="H213" s="4" t="s">
        <v>697</v>
      </c>
      <c r="I213" s="4" t="s">
        <v>698</v>
      </c>
      <c r="J213" s="4" t="s">
        <v>568</v>
      </c>
      <c r="K213" s="4" t="s">
        <v>449</v>
      </c>
    </row>
    <row r="214" spans="1:11">
      <c r="A214" s="4">
        <v>213</v>
      </c>
      <c r="B214" s="4" t="s">
        <v>109</v>
      </c>
      <c r="C214" s="4" t="s">
        <v>709</v>
      </c>
      <c r="D214" s="4" t="s">
        <v>710</v>
      </c>
      <c r="E214" s="4" t="s">
        <v>709</v>
      </c>
      <c r="F214" s="4" t="s">
        <v>710</v>
      </c>
      <c r="G214" s="4" t="s">
        <v>717</v>
      </c>
      <c r="H214" s="4" t="s">
        <v>718</v>
      </c>
      <c r="I214" s="4" t="s">
        <v>719</v>
      </c>
      <c r="J214" s="4" t="s">
        <v>695</v>
      </c>
      <c r="K214" s="4" t="s">
        <v>425</v>
      </c>
    </row>
    <row r="215" spans="1:11">
      <c r="A215" s="4">
        <v>214</v>
      </c>
      <c r="B215" s="4" t="s">
        <v>109</v>
      </c>
      <c r="C215" s="4" t="s">
        <v>709</v>
      </c>
      <c r="D215" s="4" t="s">
        <v>710</v>
      </c>
      <c r="E215" s="4" t="s">
        <v>709</v>
      </c>
      <c r="F215" s="4" t="s">
        <v>710</v>
      </c>
      <c r="G215" s="4" t="s">
        <v>421</v>
      </c>
      <c r="H215" s="4" t="s">
        <v>422</v>
      </c>
      <c r="I215" s="4" t="s">
        <v>423</v>
      </c>
      <c r="J215" s="4" t="s">
        <v>424</v>
      </c>
      <c r="K215" s="4" t="s">
        <v>425</v>
      </c>
    </row>
    <row r="216" spans="1:11">
      <c r="A216" s="4">
        <v>215</v>
      </c>
      <c r="B216" s="4" t="s">
        <v>109</v>
      </c>
      <c r="C216" s="4" t="s">
        <v>709</v>
      </c>
      <c r="D216" s="4" t="s">
        <v>710</v>
      </c>
      <c r="E216" s="4" t="s">
        <v>720</v>
      </c>
      <c r="F216" s="4" t="s">
        <v>721</v>
      </c>
      <c r="G216" s="4" t="s">
        <v>428</v>
      </c>
      <c r="H216" s="4" t="s">
        <v>429</v>
      </c>
      <c r="I216" s="4" t="s">
        <v>430</v>
      </c>
      <c r="J216" s="4" t="s">
        <v>424</v>
      </c>
      <c r="K216" s="4" t="s">
        <v>431</v>
      </c>
    </row>
    <row r="217" spans="1:11">
      <c r="A217" s="4">
        <v>216</v>
      </c>
      <c r="B217" s="4" t="s">
        <v>109</v>
      </c>
      <c r="C217" s="4" t="s">
        <v>709</v>
      </c>
      <c r="D217" s="4" t="s">
        <v>710</v>
      </c>
      <c r="E217" s="4" t="s">
        <v>720</v>
      </c>
      <c r="F217" s="4" t="s">
        <v>721</v>
      </c>
      <c r="G217" s="4" t="s">
        <v>428</v>
      </c>
      <c r="H217" s="4" t="s">
        <v>429</v>
      </c>
      <c r="I217" s="4" t="s">
        <v>430</v>
      </c>
      <c r="J217" s="4" t="s">
        <v>424</v>
      </c>
      <c r="K217" s="4" t="s">
        <v>432</v>
      </c>
    </row>
    <row r="218" spans="1:11">
      <c r="A218" s="4">
        <v>217</v>
      </c>
      <c r="B218" s="4" t="s">
        <v>109</v>
      </c>
      <c r="C218" s="4" t="s">
        <v>709</v>
      </c>
      <c r="D218" s="4" t="s">
        <v>710</v>
      </c>
      <c r="E218" s="4" t="s">
        <v>720</v>
      </c>
      <c r="F218" s="4" t="s">
        <v>721</v>
      </c>
      <c r="G218" s="4" t="s">
        <v>433</v>
      </c>
      <c r="H218" s="4" t="s">
        <v>434</v>
      </c>
      <c r="I218" s="4" t="s">
        <v>435</v>
      </c>
      <c r="J218" s="4" t="s">
        <v>436</v>
      </c>
      <c r="K218" s="4" t="s">
        <v>432</v>
      </c>
    </row>
    <row r="219" spans="1:11">
      <c r="A219" s="4">
        <v>218</v>
      </c>
      <c r="B219" s="4" t="s">
        <v>109</v>
      </c>
      <c r="C219" s="4" t="s">
        <v>709</v>
      </c>
      <c r="D219" s="4" t="s">
        <v>710</v>
      </c>
      <c r="E219" s="4" t="s">
        <v>720</v>
      </c>
      <c r="F219" s="4" t="s">
        <v>721</v>
      </c>
      <c r="G219" s="4" t="s">
        <v>433</v>
      </c>
      <c r="H219" s="4" t="s">
        <v>434</v>
      </c>
      <c r="I219" s="4" t="s">
        <v>435</v>
      </c>
      <c r="J219" s="4" t="s">
        <v>436</v>
      </c>
      <c r="K219" s="4" t="s">
        <v>425</v>
      </c>
    </row>
    <row r="220" spans="1:11">
      <c r="A220" s="4">
        <v>219</v>
      </c>
      <c r="B220" s="4" t="s">
        <v>109</v>
      </c>
      <c r="C220" s="4" t="s">
        <v>709</v>
      </c>
      <c r="D220" s="4" t="s">
        <v>710</v>
      </c>
      <c r="E220" s="4" t="s">
        <v>720</v>
      </c>
      <c r="F220" s="4" t="s">
        <v>721</v>
      </c>
      <c r="G220" s="4" t="s">
        <v>433</v>
      </c>
      <c r="H220" s="4" t="s">
        <v>434</v>
      </c>
      <c r="I220" s="4" t="s">
        <v>435</v>
      </c>
      <c r="J220" s="4" t="s">
        <v>436</v>
      </c>
      <c r="K220" s="4" t="s">
        <v>431</v>
      </c>
    </row>
    <row r="221" spans="1:11">
      <c r="A221" s="4">
        <v>220</v>
      </c>
      <c r="B221" s="4" t="s">
        <v>109</v>
      </c>
      <c r="C221" s="4" t="s">
        <v>709</v>
      </c>
      <c r="D221" s="4" t="s">
        <v>710</v>
      </c>
      <c r="E221" s="4" t="s">
        <v>720</v>
      </c>
      <c r="F221" s="4" t="s">
        <v>721</v>
      </c>
      <c r="G221" s="4" t="s">
        <v>696</v>
      </c>
      <c r="H221" s="4" t="s">
        <v>697</v>
      </c>
      <c r="I221" s="4" t="s">
        <v>698</v>
      </c>
      <c r="J221" s="4" t="s">
        <v>568</v>
      </c>
      <c r="K221" s="4" t="s">
        <v>449</v>
      </c>
    </row>
    <row r="222" spans="1:11">
      <c r="A222" s="4">
        <v>221</v>
      </c>
      <c r="B222" s="4" t="s">
        <v>109</v>
      </c>
      <c r="C222" s="4" t="s">
        <v>709</v>
      </c>
      <c r="D222" s="4" t="s">
        <v>710</v>
      </c>
      <c r="E222" s="4" t="s">
        <v>720</v>
      </c>
      <c r="F222" s="4" t="s">
        <v>721</v>
      </c>
      <c r="G222" s="4" t="s">
        <v>421</v>
      </c>
      <c r="H222" s="4" t="s">
        <v>422</v>
      </c>
      <c r="I222" s="4" t="s">
        <v>423</v>
      </c>
      <c r="J222" s="4" t="s">
        <v>424</v>
      </c>
      <c r="K222" s="4" t="s">
        <v>425</v>
      </c>
    </row>
    <row r="223" spans="1:11">
      <c r="A223" s="4">
        <v>222</v>
      </c>
      <c r="B223" s="4" t="s">
        <v>109</v>
      </c>
      <c r="C223" s="4" t="s">
        <v>709</v>
      </c>
      <c r="D223" s="4" t="s">
        <v>710</v>
      </c>
      <c r="E223" s="4" t="s">
        <v>722</v>
      </c>
      <c r="F223" s="4" t="s">
        <v>723</v>
      </c>
      <c r="G223" s="4" t="s">
        <v>696</v>
      </c>
      <c r="H223" s="4" t="s">
        <v>697</v>
      </c>
      <c r="I223" s="4" t="s">
        <v>698</v>
      </c>
      <c r="J223" s="4" t="s">
        <v>568</v>
      </c>
      <c r="K223" s="4" t="s">
        <v>449</v>
      </c>
    </row>
    <row r="224" spans="1:11">
      <c r="A224" s="4">
        <v>223</v>
      </c>
      <c r="B224" s="4" t="s">
        <v>109</v>
      </c>
      <c r="C224" s="4" t="s">
        <v>709</v>
      </c>
      <c r="D224" s="4" t="s">
        <v>710</v>
      </c>
      <c r="E224" s="4" t="s">
        <v>722</v>
      </c>
      <c r="F224" s="4" t="s">
        <v>723</v>
      </c>
      <c r="G224" s="4" t="s">
        <v>421</v>
      </c>
      <c r="H224" s="4" t="s">
        <v>422</v>
      </c>
      <c r="I224" s="4" t="s">
        <v>423</v>
      </c>
      <c r="J224" s="4" t="s">
        <v>424</v>
      </c>
      <c r="K224" s="4" t="s">
        <v>425</v>
      </c>
    </row>
    <row r="225" spans="1:11">
      <c r="A225" s="4">
        <v>224</v>
      </c>
      <c r="B225" s="4" t="s">
        <v>109</v>
      </c>
      <c r="C225" s="4" t="s">
        <v>709</v>
      </c>
      <c r="D225" s="4" t="s">
        <v>710</v>
      </c>
      <c r="E225" s="4" t="s">
        <v>724</v>
      </c>
      <c r="F225" s="4" t="s">
        <v>725</v>
      </c>
      <c r="G225" s="4" t="s">
        <v>428</v>
      </c>
      <c r="H225" s="4" t="s">
        <v>429</v>
      </c>
      <c r="I225" s="4" t="s">
        <v>430</v>
      </c>
      <c r="J225" s="4" t="s">
        <v>424</v>
      </c>
      <c r="K225" s="4" t="s">
        <v>432</v>
      </c>
    </row>
    <row r="226" spans="1:11">
      <c r="A226" s="4">
        <v>225</v>
      </c>
      <c r="B226" s="4" t="s">
        <v>109</v>
      </c>
      <c r="C226" s="4" t="s">
        <v>709</v>
      </c>
      <c r="D226" s="4" t="s">
        <v>710</v>
      </c>
      <c r="E226" s="4" t="s">
        <v>724</v>
      </c>
      <c r="F226" s="4" t="s">
        <v>725</v>
      </c>
      <c r="G226" s="4" t="s">
        <v>428</v>
      </c>
      <c r="H226" s="4" t="s">
        <v>429</v>
      </c>
      <c r="I226" s="4" t="s">
        <v>430</v>
      </c>
      <c r="J226" s="4" t="s">
        <v>424</v>
      </c>
      <c r="K226" s="4" t="s">
        <v>431</v>
      </c>
    </row>
    <row r="227" spans="1:11">
      <c r="A227" s="4">
        <v>226</v>
      </c>
      <c r="B227" s="4" t="s">
        <v>109</v>
      </c>
      <c r="C227" s="4" t="s">
        <v>709</v>
      </c>
      <c r="D227" s="4" t="s">
        <v>710</v>
      </c>
      <c r="E227" s="4" t="s">
        <v>724</v>
      </c>
      <c r="F227" s="4" t="s">
        <v>725</v>
      </c>
      <c r="G227" s="4" t="s">
        <v>433</v>
      </c>
      <c r="H227" s="4" t="s">
        <v>434</v>
      </c>
      <c r="I227" s="4" t="s">
        <v>435</v>
      </c>
      <c r="J227" s="4" t="s">
        <v>436</v>
      </c>
      <c r="K227" s="4" t="s">
        <v>432</v>
      </c>
    </row>
    <row r="228" spans="1:11">
      <c r="A228" s="4">
        <v>227</v>
      </c>
      <c r="B228" s="4" t="s">
        <v>109</v>
      </c>
      <c r="C228" s="4" t="s">
        <v>709</v>
      </c>
      <c r="D228" s="4" t="s">
        <v>710</v>
      </c>
      <c r="E228" s="4" t="s">
        <v>724</v>
      </c>
      <c r="F228" s="4" t="s">
        <v>725</v>
      </c>
      <c r="G228" s="4" t="s">
        <v>433</v>
      </c>
      <c r="H228" s="4" t="s">
        <v>434</v>
      </c>
      <c r="I228" s="4" t="s">
        <v>435</v>
      </c>
      <c r="J228" s="4" t="s">
        <v>436</v>
      </c>
      <c r="K228" s="4" t="s">
        <v>425</v>
      </c>
    </row>
    <row r="229" spans="1:11">
      <c r="A229" s="4">
        <v>228</v>
      </c>
      <c r="B229" s="4" t="s">
        <v>109</v>
      </c>
      <c r="C229" s="4" t="s">
        <v>709</v>
      </c>
      <c r="D229" s="4" t="s">
        <v>710</v>
      </c>
      <c r="E229" s="4" t="s">
        <v>724</v>
      </c>
      <c r="F229" s="4" t="s">
        <v>725</v>
      </c>
      <c r="G229" s="4" t="s">
        <v>433</v>
      </c>
      <c r="H229" s="4" t="s">
        <v>434</v>
      </c>
      <c r="I229" s="4" t="s">
        <v>435</v>
      </c>
      <c r="J229" s="4" t="s">
        <v>436</v>
      </c>
      <c r="K229" s="4" t="s">
        <v>431</v>
      </c>
    </row>
    <row r="230" spans="1:11">
      <c r="A230" s="4">
        <v>229</v>
      </c>
      <c r="B230" s="4" t="s">
        <v>109</v>
      </c>
      <c r="C230" s="4" t="s">
        <v>709</v>
      </c>
      <c r="D230" s="4" t="s">
        <v>710</v>
      </c>
      <c r="E230" s="4" t="s">
        <v>724</v>
      </c>
      <c r="F230" s="4" t="s">
        <v>725</v>
      </c>
      <c r="G230" s="4" t="s">
        <v>696</v>
      </c>
      <c r="H230" s="4" t="s">
        <v>697</v>
      </c>
      <c r="I230" s="4" t="s">
        <v>698</v>
      </c>
      <c r="J230" s="4" t="s">
        <v>568</v>
      </c>
      <c r="K230" s="4" t="s">
        <v>449</v>
      </c>
    </row>
    <row r="231" spans="1:11">
      <c r="A231" s="4">
        <v>230</v>
      </c>
      <c r="B231" s="4" t="s">
        <v>109</v>
      </c>
      <c r="C231" s="4" t="s">
        <v>709</v>
      </c>
      <c r="D231" s="4" t="s">
        <v>710</v>
      </c>
      <c r="E231" s="4" t="s">
        <v>724</v>
      </c>
      <c r="F231" s="4" t="s">
        <v>725</v>
      </c>
      <c r="G231" s="4" t="s">
        <v>421</v>
      </c>
      <c r="H231" s="4" t="s">
        <v>422</v>
      </c>
      <c r="I231" s="4" t="s">
        <v>423</v>
      </c>
      <c r="J231" s="4" t="s">
        <v>424</v>
      </c>
      <c r="K231" s="4" t="s">
        <v>425</v>
      </c>
    </row>
    <row r="232" spans="1:11">
      <c r="A232" s="4">
        <v>231</v>
      </c>
      <c r="B232" s="4" t="s">
        <v>109</v>
      </c>
      <c r="C232" s="4" t="s">
        <v>709</v>
      </c>
      <c r="D232" s="4" t="s">
        <v>710</v>
      </c>
      <c r="E232" s="4" t="s">
        <v>726</v>
      </c>
      <c r="F232" s="4" t="s">
        <v>727</v>
      </c>
      <c r="G232" s="4" t="s">
        <v>428</v>
      </c>
      <c r="H232" s="4" t="s">
        <v>429</v>
      </c>
      <c r="I232" s="4" t="s">
        <v>430</v>
      </c>
      <c r="J232" s="4" t="s">
        <v>424</v>
      </c>
      <c r="K232" s="4" t="s">
        <v>431</v>
      </c>
    </row>
    <row r="233" spans="1:11">
      <c r="A233" s="4">
        <v>232</v>
      </c>
      <c r="B233" s="4" t="s">
        <v>109</v>
      </c>
      <c r="C233" s="4" t="s">
        <v>709</v>
      </c>
      <c r="D233" s="4" t="s">
        <v>710</v>
      </c>
      <c r="E233" s="4" t="s">
        <v>726</v>
      </c>
      <c r="F233" s="4" t="s">
        <v>727</v>
      </c>
      <c r="G233" s="4" t="s">
        <v>428</v>
      </c>
      <c r="H233" s="4" t="s">
        <v>429</v>
      </c>
      <c r="I233" s="4" t="s">
        <v>430</v>
      </c>
      <c r="J233" s="4" t="s">
        <v>424</v>
      </c>
      <c r="K233" s="4" t="s">
        <v>432</v>
      </c>
    </row>
    <row r="234" spans="1:11">
      <c r="A234" s="4">
        <v>233</v>
      </c>
      <c r="B234" s="4" t="s">
        <v>109</v>
      </c>
      <c r="C234" s="4" t="s">
        <v>709</v>
      </c>
      <c r="D234" s="4" t="s">
        <v>710</v>
      </c>
      <c r="E234" s="4" t="s">
        <v>726</v>
      </c>
      <c r="F234" s="4" t="s">
        <v>727</v>
      </c>
      <c r="G234" s="4" t="s">
        <v>433</v>
      </c>
      <c r="H234" s="4" t="s">
        <v>434</v>
      </c>
      <c r="I234" s="4" t="s">
        <v>435</v>
      </c>
      <c r="J234" s="4" t="s">
        <v>436</v>
      </c>
      <c r="K234" s="4" t="s">
        <v>432</v>
      </c>
    </row>
    <row r="235" spans="1:11">
      <c r="A235" s="4">
        <v>234</v>
      </c>
      <c r="B235" s="4" t="s">
        <v>109</v>
      </c>
      <c r="C235" s="4" t="s">
        <v>709</v>
      </c>
      <c r="D235" s="4" t="s">
        <v>710</v>
      </c>
      <c r="E235" s="4" t="s">
        <v>726</v>
      </c>
      <c r="F235" s="4" t="s">
        <v>727</v>
      </c>
      <c r="G235" s="4" t="s">
        <v>433</v>
      </c>
      <c r="H235" s="4" t="s">
        <v>434</v>
      </c>
      <c r="I235" s="4" t="s">
        <v>435</v>
      </c>
      <c r="J235" s="4" t="s">
        <v>436</v>
      </c>
      <c r="K235" s="4" t="s">
        <v>425</v>
      </c>
    </row>
    <row r="236" spans="1:11">
      <c r="A236" s="4">
        <v>235</v>
      </c>
      <c r="B236" s="4" t="s">
        <v>109</v>
      </c>
      <c r="C236" s="4" t="s">
        <v>709</v>
      </c>
      <c r="D236" s="4" t="s">
        <v>710</v>
      </c>
      <c r="E236" s="4" t="s">
        <v>726</v>
      </c>
      <c r="F236" s="4" t="s">
        <v>727</v>
      </c>
      <c r="G236" s="4" t="s">
        <v>433</v>
      </c>
      <c r="H236" s="4" t="s">
        <v>434</v>
      </c>
      <c r="I236" s="4" t="s">
        <v>435</v>
      </c>
      <c r="J236" s="4" t="s">
        <v>436</v>
      </c>
      <c r="K236" s="4" t="s">
        <v>431</v>
      </c>
    </row>
    <row r="237" spans="1:11">
      <c r="A237" s="4">
        <v>236</v>
      </c>
      <c r="B237" s="4" t="s">
        <v>109</v>
      </c>
      <c r="C237" s="4" t="s">
        <v>709</v>
      </c>
      <c r="D237" s="4" t="s">
        <v>710</v>
      </c>
      <c r="E237" s="4" t="s">
        <v>726</v>
      </c>
      <c r="F237" s="4" t="s">
        <v>727</v>
      </c>
      <c r="G237" s="4" t="s">
        <v>696</v>
      </c>
      <c r="H237" s="4" t="s">
        <v>697</v>
      </c>
      <c r="I237" s="4" t="s">
        <v>698</v>
      </c>
      <c r="J237" s="4" t="s">
        <v>568</v>
      </c>
      <c r="K237" s="4" t="s">
        <v>449</v>
      </c>
    </row>
    <row r="238" spans="1:11">
      <c r="A238" s="4">
        <v>237</v>
      </c>
      <c r="B238" s="4" t="s">
        <v>109</v>
      </c>
      <c r="C238" s="4" t="s">
        <v>709</v>
      </c>
      <c r="D238" s="4" t="s">
        <v>710</v>
      </c>
      <c r="E238" s="4" t="s">
        <v>726</v>
      </c>
      <c r="F238" s="4" t="s">
        <v>727</v>
      </c>
      <c r="G238" s="4" t="s">
        <v>421</v>
      </c>
      <c r="H238" s="4" t="s">
        <v>422</v>
      </c>
      <c r="I238" s="4" t="s">
        <v>423</v>
      </c>
      <c r="J238" s="4" t="s">
        <v>424</v>
      </c>
      <c r="K238" s="4" t="s">
        <v>425</v>
      </c>
    </row>
    <row r="239" spans="1:11">
      <c r="A239" s="4">
        <v>238</v>
      </c>
      <c r="B239" s="4" t="s">
        <v>109</v>
      </c>
      <c r="C239" s="4" t="s">
        <v>709</v>
      </c>
      <c r="D239" s="4" t="s">
        <v>710</v>
      </c>
      <c r="E239" s="4" t="s">
        <v>728</v>
      </c>
      <c r="F239" s="4" t="s">
        <v>729</v>
      </c>
      <c r="G239" s="4" t="s">
        <v>428</v>
      </c>
      <c r="H239" s="4" t="s">
        <v>429</v>
      </c>
      <c r="I239" s="4" t="s">
        <v>430</v>
      </c>
      <c r="J239" s="4" t="s">
        <v>424</v>
      </c>
      <c r="K239" s="4" t="s">
        <v>432</v>
      </c>
    </row>
    <row r="240" spans="1:11">
      <c r="A240" s="4">
        <v>239</v>
      </c>
      <c r="B240" s="4" t="s">
        <v>109</v>
      </c>
      <c r="C240" s="4" t="s">
        <v>709</v>
      </c>
      <c r="D240" s="4" t="s">
        <v>710</v>
      </c>
      <c r="E240" s="4" t="s">
        <v>728</v>
      </c>
      <c r="F240" s="4" t="s">
        <v>729</v>
      </c>
      <c r="G240" s="4" t="s">
        <v>428</v>
      </c>
      <c r="H240" s="4" t="s">
        <v>429</v>
      </c>
      <c r="I240" s="4" t="s">
        <v>430</v>
      </c>
      <c r="J240" s="4" t="s">
        <v>424</v>
      </c>
      <c r="K240" s="4" t="s">
        <v>431</v>
      </c>
    </row>
    <row r="241" spans="1:11">
      <c r="A241" s="4">
        <v>240</v>
      </c>
      <c r="B241" s="4" t="s">
        <v>109</v>
      </c>
      <c r="C241" s="4" t="s">
        <v>709</v>
      </c>
      <c r="D241" s="4" t="s">
        <v>710</v>
      </c>
      <c r="E241" s="4" t="s">
        <v>728</v>
      </c>
      <c r="F241" s="4" t="s">
        <v>729</v>
      </c>
      <c r="G241" s="4" t="s">
        <v>433</v>
      </c>
      <c r="H241" s="4" t="s">
        <v>434</v>
      </c>
      <c r="I241" s="4" t="s">
        <v>435</v>
      </c>
      <c r="J241" s="4" t="s">
        <v>436</v>
      </c>
      <c r="K241" s="4" t="s">
        <v>425</v>
      </c>
    </row>
    <row r="242" spans="1:11">
      <c r="A242" s="4">
        <v>241</v>
      </c>
      <c r="B242" s="4" t="s">
        <v>109</v>
      </c>
      <c r="C242" s="4" t="s">
        <v>709</v>
      </c>
      <c r="D242" s="4" t="s">
        <v>710</v>
      </c>
      <c r="E242" s="4" t="s">
        <v>728</v>
      </c>
      <c r="F242" s="4" t="s">
        <v>729</v>
      </c>
      <c r="G242" s="4" t="s">
        <v>433</v>
      </c>
      <c r="H242" s="4" t="s">
        <v>434</v>
      </c>
      <c r="I242" s="4" t="s">
        <v>435</v>
      </c>
      <c r="J242" s="4" t="s">
        <v>436</v>
      </c>
      <c r="K242" s="4" t="s">
        <v>431</v>
      </c>
    </row>
    <row r="243" spans="1:11">
      <c r="A243" s="4">
        <v>242</v>
      </c>
      <c r="B243" s="4" t="s">
        <v>109</v>
      </c>
      <c r="C243" s="4" t="s">
        <v>709</v>
      </c>
      <c r="D243" s="4" t="s">
        <v>710</v>
      </c>
      <c r="E243" s="4" t="s">
        <v>728</v>
      </c>
      <c r="F243" s="4" t="s">
        <v>729</v>
      </c>
      <c r="G243" s="4" t="s">
        <v>433</v>
      </c>
      <c r="H243" s="4" t="s">
        <v>434</v>
      </c>
      <c r="I243" s="4" t="s">
        <v>435</v>
      </c>
      <c r="J243" s="4" t="s">
        <v>436</v>
      </c>
      <c r="K243" s="4" t="s">
        <v>432</v>
      </c>
    </row>
    <row r="244" spans="1:11">
      <c r="A244" s="4">
        <v>243</v>
      </c>
      <c r="B244" s="4" t="s">
        <v>109</v>
      </c>
      <c r="C244" s="4" t="s">
        <v>709</v>
      </c>
      <c r="D244" s="4" t="s">
        <v>710</v>
      </c>
      <c r="E244" s="4" t="s">
        <v>728</v>
      </c>
      <c r="F244" s="4" t="s">
        <v>729</v>
      </c>
      <c r="G244" s="4" t="s">
        <v>696</v>
      </c>
      <c r="H244" s="4" t="s">
        <v>697</v>
      </c>
      <c r="I244" s="4" t="s">
        <v>698</v>
      </c>
      <c r="J244" s="4" t="s">
        <v>568</v>
      </c>
      <c r="K244" s="4" t="s">
        <v>449</v>
      </c>
    </row>
    <row r="245" spans="1:11">
      <c r="A245" s="4">
        <v>244</v>
      </c>
      <c r="B245" s="4" t="s">
        <v>109</v>
      </c>
      <c r="C245" s="4" t="s">
        <v>709</v>
      </c>
      <c r="D245" s="4" t="s">
        <v>710</v>
      </c>
      <c r="E245" s="4" t="s">
        <v>728</v>
      </c>
      <c r="F245" s="4" t="s">
        <v>729</v>
      </c>
      <c r="G245" s="4" t="s">
        <v>421</v>
      </c>
      <c r="H245" s="4" t="s">
        <v>422</v>
      </c>
      <c r="I245" s="4" t="s">
        <v>423</v>
      </c>
      <c r="J245" s="4" t="s">
        <v>424</v>
      </c>
      <c r="K245" s="4" t="s">
        <v>425</v>
      </c>
    </row>
    <row r="246" spans="1:11">
      <c r="A246" s="4">
        <v>245</v>
      </c>
      <c r="B246" s="4" t="s">
        <v>109</v>
      </c>
      <c r="C246" s="4" t="s">
        <v>709</v>
      </c>
      <c r="D246" s="4" t="s">
        <v>710</v>
      </c>
      <c r="E246" s="4" t="s">
        <v>730</v>
      </c>
      <c r="F246" s="4" t="s">
        <v>731</v>
      </c>
      <c r="G246" s="4" t="s">
        <v>428</v>
      </c>
      <c r="H246" s="4" t="s">
        <v>429</v>
      </c>
      <c r="I246" s="4" t="s">
        <v>430</v>
      </c>
      <c r="J246" s="4" t="s">
        <v>424</v>
      </c>
      <c r="K246" s="4" t="s">
        <v>432</v>
      </c>
    </row>
    <row r="247" spans="1:11">
      <c r="A247" s="4">
        <v>246</v>
      </c>
      <c r="B247" s="4" t="s">
        <v>109</v>
      </c>
      <c r="C247" s="4" t="s">
        <v>709</v>
      </c>
      <c r="D247" s="4" t="s">
        <v>710</v>
      </c>
      <c r="E247" s="4" t="s">
        <v>730</v>
      </c>
      <c r="F247" s="4" t="s">
        <v>731</v>
      </c>
      <c r="G247" s="4" t="s">
        <v>428</v>
      </c>
      <c r="H247" s="4" t="s">
        <v>429</v>
      </c>
      <c r="I247" s="4" t="s">
        <v>430</v>
      </c>
      <c r="J247" s="4" t="s">
        <v>424</v>
      </c>
      <c r="K247" s="4" t="s">
        <v>431</v>
      </c>
    </row>
    <row r="248" spans="1:11">
      <c r="A248" s="4">
        <v>247</v>
      </c>
      <c r="B248" s="4" t="s">
        <v>109</v>
      </c>
      <c r="C248" s="4" t="s">
        <v>709</v>
      </c>
      <c r="D248" s="4" t="s">
        <v>710</v>
      </c>
      <c r="E248" s="4" t="s">
        <v>730</v>
      </c>
      <c r="F248" s="4" t="s">
        <v>731</v>
      </c>
      <c r="G248" s="4" t="s">
        <v>433</v>
      </c>
      <c r="H248" s="4" t="s">
        <v>434</v>
      </c>
      <c r="I248" s="4" t="s">
        <v>435</v>
      </c>
      <c r="J248" s="4" t="s">
        <v>436</v>
      </c>
      <c r="K248" s="4" t="s">
        <v>425</v>
      </c>
    </row>
    <row r="249" spans="1:11">
      <c r="A249" s="4">
        <v>248</v>
      </c>
      <c r="B249" s="4" t="s">
        <v>109</v>
      </c>
      <c r="C249" s="4" t="s">
        <v>709</v>
      </c>
      <c r="D249" s="4" t="s">
        <v>710</v>
      </c>
      <c r="E249" s="4" t="s">
        <v>730</v>
      </c>
      <c r="F249" s="4" t="s">
        <v>731</v>
      </c>
      <c r="G249" s="4" t="s">
        <v>433</v>
      </c>
      <c r="H249" s="4" t="s">
        <v>434</v>
      </c>
      <c r="I249" s="4" t="s">
        <v>435</v>
      </c>
      <c r="J249" s="4" t="s">
        <v>436</v>
      </c>
      <c r="K249" s="4" t="s">
        <v>432</v>
      </c>
    </row>
    <row r="250" spans="1:11">
      <c r="A250" s="4">
        <v>249</v>
      </c>
      <c r="B250" s="4" t="s">
        <v>109</v>
      </c>
      <c r="C250" s="4" t="s">
        <v>709</v>
      </c>
      <c r="D250" s="4" t="s">
        <v>710</v>
      </c>
      <c r="E250" s="4" t="s">
        <v>730</v>
      </c>
      <c r="F250" s="4" t="s">
        <v>731</v>
      </c>
      <c r="G250" s="4" t="s">
        <v>433</v>
      </c>
      <c r="H250" s="4" t="s">
        <v>434</v>
      </c>
      <c r="I250" s="4" t="s">
        <v>435</v>
      </c>
      <c r="J250" s="4" t="s">
        <v>436</v>
      </c>
      <c r="K250" s="4" t="s">
        <v>431</v>
      </c>
    </row>
    <row r="251" spans="1:11">
      <c r="A251" s="4">
        <v>250</v>
      </c>
      <c r="B251" s="4" t="s">
        <v>109</v>
      </c>
      <c r="C251" s="4" t="s">
        <v>709</v>
      </c>
      <c r="D251" s="4" t="s">
        <v>710</v>
      </c>
      <c r="E251" s="4" t="s">
        <v>730</v>
      </c>
      <c r="F251" s="4" t="s">
        <v>731</v>
      </c>
      <c r="G251" s="4" t="s">
        <v>696</v>
      </c>
      <c r="H251" s="4" t="s">
        <v>697</v>
      </c>
      <c r="I251" s="4" t="s">
        <v>698</v>
      </c>
      <c r="J251" s="4" t="s">
        <v>568</v>
      </c>
      <c r="K251" s="4" t="s">
        <v>449</v>
      </c>
    </row>
    <row r="252" spans="1:11">
      <c r="A252" s="4">
        <v>251</v>
      </c>
      <c r="B252" s="4" t="s">
        <v>109</v>
      </c>
      <c r="C252" s="4" t="s">
        <v>709</v>
      </c>
      <c r="D252" s="4" t="s">
        <v>710</v>
      </c>
      <c r="E252" s="4" t="s">
        <v>730</v>
      </c>
      <c r="F252" s="4" t="s">
        <v>731</v>
      </c>
      <c r="G252" s="4" t="s">
        <v>421</v>
      </c>
      <c r="H252" s="4" t="s">
        <v>422</v>
      </c>
      <c r="I252" s="4" t="s">
        <v>423</v>
      </c>
      <c r="J252" s="4" t="s">
        <v>424</v>
      </c>
      <c r="K252" s="4" t="s">
        <v>425</v>
      </c>
    </row>
    <row r="253" spans="1:11">
      <c r="A253" s="4">
        <v>252</v>
      </c>
      <c r="B253" s="4" t="s">
        <v>109</v>
      </c>
      <c r="C253" s="4" t="s">
        <v>732</v>
      </c>
      <c r="D253" s="4" t="s">
        <v>733</v>
      </c>
      <c r="E253" s="4" t="s">
        <v>734</v>
      </c>
      <c r="F253" s="4" t="s">
        <v>735</v>
      </c>
      <c r="G253" s="4" t="s">
        <v>428</v>
      </c>
      <c r="H253" s="4" t="s">
        <v>429</v>
      </c>
      <c r="I253" s="4" t="s">
        <v>430</v>
      </c>
      <c r="J253" s="4" t="s">
        <v>424</v>
      </c>
      <c r="K253" s="4" t="s">
        <v>432</v>
      </c>
    </row>
    <row r="254" spans="1:11">
      <c r="A254" s="4">
        <v>253</v>
      </c>
      <c r="B254" s="4" t="s">
        <v>109</v>
      </c>
      <c r="C254" s="4" t="s">
        <v>732</v>
      </c>
      <c r="D254" s="4" t="s">
        <v>733</v>
      </c>
      <c r="E254" s="4" t="s">
        <v>734</v>
      </c>
      <c r="F254" s="4" t="s">
        <v>735</v>
      </c>
      <c r="G254" s="4" t="s">
        <v>428</v>
      </c>
      <c r="H254" s="4" t="s">
        <v>429</v>
      </c>
      <c r="I254" s="4" t="s">
        <v>430</v>
      </c>
      <c r="J254" s="4" t="s">
        <v>424</v>
      </c>
      <c r="K254" s="4" t="s">
        <v>431</v>
      </c>
    </row>
    <row r="255" spans="1:11">
      <c r="A255" s="4">
        <v>254</v>
      </c>
      <c r="B255" s="4" t="s">
        <v>109</v>
      </c>
      <c r="C255" s="4" t="s">
        <v>732</v>
      </c>
      <c r="D255" s="4" t="s">
        <v>733</v>
      </c>
      <c r="E255" s="4" t="s">
        <v>734</v>
      </c>
      <c r="F255" s="4" t="s">
        <v>735</v>
      </c>
      <c r="G255" s="4" t="s">
        <v>433</v>
      </c>
      <c r="H255" s="4" t="s">
        <v>434</v>
      </c>
      <c r="I255" s="4" t="s">
        <v>435</v>
      </c>
      <c r="J255" s="4" t="s">
        <v>436</v>
      </c>
      <c r="K255" s="4" t="s">
        <v>431</v>
      </c>
    </row>
    <row r="256" spans="1:11">
      <c r="A256" s="4">
        <v>255</v>
      </c>
      <c r="B256" s="4" t="s">
        <v>109</v>
      </c>
      <c r="C256" s="4" t="s">
        <v>732</v>
      </c>
      <c r="D256" s="4" t="s">
        <v>733</v>
      </c>
      <c r="E256" s="4" t="s">
        <v>734</v>
      </c>
      <c r="F256" s="4" t="s">
        <v>735</v>
      </c>
      <c r="G256" s="4" t="s">
        <v>433</v>
      </c>
      <c r="H256" s="4" t="s">
        <v>434</v>
      </c>
      <c r="I256" s="4" t="s">
        <v>435</v>
      </c>
      <c r="J256" s="4" t="s">
        <v>436</v>
      </c>
      <c r="K256" s="4" t="s">
        <v>425</v>
      </c>
    </row>
    <row r="257" spans="1:11">
      <c r="A257" s="4">
        <v>256</v>
      </c>
      <c r="B257" s="4" t="s">
        <v>109</v>
      </c>
      <c r="C257" s="4" t="s">
        <v>732</v>
      </c>
      <c r="D257" s="4" t="s">
        <v>733</v>
      </c>
      <c r="E257" s="4" t="s">
        <v>734</v>
      </c>
      <c r="F257" s="4" t="s">
        <v>735</v>
      </c>
      <c r="G257" s="4" t="s">
        <v>433</v>
      </c>
      <c r="H257" s="4" t="s">
        <v>434</v>
      </c>
      <c r="I257" s="4" t="s">
        <v>435</v>
      </c>
      <c r="J257" s="4" t="s">
        <v>436</v>
      </c>
      <c r="K257" s="4" t="s">
        <v>432</v>
      </c>
    </row>
    <row r="258" spans="1:11">
      <c r="A258" s="4">
        <v>257</v>
      </c>
      <c r="B258" s="4" t="s">
        <v>109</v>
      </c>
      <c r="C258" s="4" t="s">
        <v>732</v>
      </c>
      <c r="D258" s="4" t="s">
        <v>733</v>
      </c>
      <c r="E258" s="4" t="s">
        <v>734</v>
      </c>
      <c r="F258" s="4" t="s">
        <v>735</v>
      </c>
      <c r="G258" s="4" t="s">
        <v>421</v>
      </c>
      <c r="H258" s="4" t="s">
        <v>422</v>
      </c>
      <c r="I258" s="4" t="s">
        <v>423</v>
      </c>
      <c r="J258" s="4" t="s">
        <v>424</v>
      </c>
      <c r="K258" s="4" t="s">
        <v>425</v>
      </c>
    </row>
    <row r="259" spans="1:11">
      <c r="A259" s="4">
        <v>258</v>
      </c>
      <c r="B259" s="4" t="s">
        <v>109</v>
      </c>
      <c r="C259" s="4" t="s">
        <v>732</v>
      </c>
      <c r="D259" s="4" t="s">
        <v>733</v>
      </c>
      <c r="E259" s="4" t="s">
        <v>732</v>
      </c>
      <c r="F259" s="4" t="s">
        <v>733</v>
      </c>
      <c r="G259" s="4" t="s">
        <v>428</v>
      </c>
      <c r="H259" s="4" t="s">
        <v>429</v>
      </c>
      <c r="I259" s="4" t="s">
        <v>430</v>
      </c>
      <c r="J259" s="4" t="s">
        <v>424</v>
      </c>
      <c r="K259" s="4" t="s">
        <v>431</v>
      </c>
    </row>
    <row r="260" spans="1:11">
      <c r="A260" s="4">
        <v>259</v>
      </c>
      <c r="B260" s="4" t="s">
        <v>109</v>
      </c>
      <c r="C260" s="4" t="s">
        <v>732</v>
      </c>
      <c r="D260" s="4" t="s">
        <v>733</v>
      </c>
      <c r="E260" s="4" t="s">
        <v>732</v>
      </c>
      <c r="F260" s="4" t="s">
        <v>733</v>
      </c>
      <c r="G260" s="4" t="s">
        <v>428</v>
      </c>
      <c r="H260" s="4" t="s">
        <v>429</v>
      </c>
      <c r="I260" s="4" t="s">
        <v>430</v>
      </c>
      <c r="J260" s="4" t="s">
        <v>424</v>
      </c>
      <c r="K260" s="4" t="s">
        <v>432</v>
      </c>
    </row>
    <row r="261" spans="1:11">
      <c r="A261" s="4">
        <v>260</v>
      </c>
      <c r="B261" s="4" t="s">
        <v>109</v>
      </c>
      <c r="C261" s="4" t="s">
        <v>732</v>
      </c>
      <c r="D261" s="4" t="s">
        <v>733</v>
      </c>
      <c r="E261" s="4" t="s">
        <v>732</v>
      </c>
      <c r="F261" s="4" t="s">
        <v>733</v>
      </c>
      <c r="G261" s="4" t="s">
        <v>736</v>
      </c>
      <c r="H261" s="4" t="s">
        <v>737</v>
      </c>
      <c r="I261" s="4" t="s">
        <v>738</v>
      </c>
      <c r="J261" s="4" t="s">
        <v>739</v>
      </c>
      <c r="K261" s="4" t="s">
        <v>449</v>
      </c>
    </row>
    <row r="262" spans="1:11">
      <c r="A262" s="4">
        <v>261</v>
      </c>
      <c r="B262" s="4" t="s">
        <v>109</v>
      </c>
      <c r="C262" s="4" t="s">
        <v>732</v>
      </c>
      <c r="D262" s="4" t="s">
        <v>733</v>
      </c>
      <c r="E262" s="4" t="s">
        <v>732</v>
      </c>
      <c r="F262" s="4" t="s">
        <v>733</v>
      </c>
      <c r="G262" s="4" t="s">
        <v>433</v>
      </c>
      <c r="H262" s="4" t="s">
        <v>434</v>
      </c>
      <c r="I262" s="4" t="s">
        <v>435</v>
      </c>
      <c r="J262" s="4" t="s">
        <v>436</v>
      </c>
      <c r="K262" s="4" t="s">
        <v>431</v>
      </c>
    </row>
    <row r="263" spans="1:11">
      <c r="A263" s="4">
        <v>262</v>
      </c>
      <c r="B263" s="4" t="s">
        <v>109</v>
      </c>
      <c r="C263" s="4" t="s">
        <v>732</v>
      </c>
      <c r="D263" s="4" t="s">
        <v>733</v>
      </c>
      <c r="E263" s="4" t="s">
        <v>732</v>
      </c>
      <c r="F263" s="4" t="s">
        <v>733</v>
      </c>
      <c r="G263" s="4" t="s">
        <v>433</v>
      </c>
      <c r="H263" s="4" t="s">
        <v>434</v>
      </c>
      <c r="I263" s="4" t="s">
        <v>435</v>
      </c>
      <c r="J263" s="4" t="s">
        <v>436</v>
      </c>
      <c r="K263" s="4" t="s">
        <v>425</v>
      </c>
    </row>
    <row r="264" spans="1:11">
      <c r="A264" s="4">
        <v>263</v>
      </c>
      <c r="B264" s="4" t="s">
        <v>109</v>
      </c>
      <c r="C264" s="4" t="s">
        <v>732</v>
      </c>
      <c r="D264" s="4" t="s">
        <v>733</v>
      </c>
      <c r="E264" s="4" t="s">
        <v>732</v>
      </c>
      <c r="F264" s="4" t="s">
        <v>733</v>
      </c>
      <c r="G264" s="4" t="s">
        <v>433</v>
      </c>
      <c r="H264" s="4" t="s">
        <v>434</v>
      </c>
      <c r="I264" s="4" t="s">
        <v>435</v>
      </c>
      <c r="J264" s="4" t="s">
        <v>436</v>
      </c>
      <c r="K264" s="4" t="s">
        <v>432</v>
      </c>
    </row>
    <row r="265" spans="1:11">
      <c r="A265" s="4">
        <v>264</v>
      </c>
      <c r="B265" s="4" t="s">
        <v>109</v>
      </c>
      <c r="C265" s="4" t="s">
        <v>732</v>
      </c>
      <c r="D265" s="4" t="s">
        <v>733</v>
      </c>
      <c r="E265" s="4" t="s">
        <v>732</v>
      </c>
      <c r="F265" s="4" t="s">
        <v>733</v>
      </c>
      <c r="G265" s="4" t="s">
        <v>740</v>
      </c>
      <c r="H265" s="4" t="s">
        <v>741</v>
      </c>
      <c r="I265" s="4" t="s">
        <v>742</v>
      </c>
      <c r="J265" s="4" t="s">
        <v>739</v>
      </c>
      <c r="K265" s="4" t="s">
        <v>449</v>
      </c>
    </row>
    <row r="266" spans="1:11">
      <c r="A266" s="4">
        <v>265</v>
      </c>
      <c r="B266" s="4" t="s">
        <v>109</v>
      </c>
      <c r="C266" s="4" t="s">
        <v>732</v>
      </c>
      <c r="D266" s="4" t="s">
        <v>733</v>
      </c>
      <c r="E266" s="4" t="s">
        <v>732</v>
      </c>
      <c r="F266" s="4" t="s">
        <v>733</v>
      </c>
      <c r="G266" s="4" t="s">
        <v>421</v>
      </c>
      <c r="H266" s="4" t="s">
        <v>422</v>
      </c>
      <c r="I266" s="4" t="s">
        <v>423</v>
      </c>
      <c r="J266" s="4" t="s">
        <v>424</v>
      </c>
      <c r="K266" s="4" t="s">
        <v>425</v>
      </c>
    </row>
    <row r="267" spans="1:11">
      <c r="A267" s="4">
        <v>266</v>
      </c>
      <c r="B267" s="4" t="s">
        <v>109</v>
      </c>
      <c r="C267" s="4" t="s">
        <v>732</v>
      </c>
      <c r="D267" s="4" t="s">
        <v>733</v>
      </c>
      <c r="E267" s="4" t="s">
        <v>743</v>
      </c>
      <c r="F267" s="4" t="s">
        <v>744</v>
      </c>
      <c r="G267" s="4" t="s">
        <v>428</v>
      </c>
      <c r="H267" s="4" t="s">
        <v>429</v>
      </c>
      <c r="I267" s="4" t="s">
        <v>430</v>
      </c>
      <c r="J267" s="4" t="s">
        <v>424</v>
      </c>
      <c r="K267" s="4" t="s">
        <v>431</v>
      </c>
    </row>
    <row r="268" spans="1:11">
      <c r="A268" s="4">
        <v>267</v>
      </c>
      <c r="B268" s="4" t="s">
        <v>109</v>
      </c>
      <c r="C268" s="4" t="s">
        <v>732</v>
      </c>
      <c r="D268" s="4" t="s">
        <v>733</v>
      </c>
      <c r="E268" s="4" t="s">
        <v>743</v>
      </c>
      <c r="F268" s="4" t="s">
        <v>744</v>
      </c>
      <c r="G268" s="4" t="s">
        <v>428</v>
      </c>
      <c r="H268" s="4" t="s">
        <v>429</v>
      </c>
      <c r="I268" s="4" t="s">
        <v>430</v>
      </c>
      <c r="J268" s="4" t="s">
        <v>424</v>
      </c>
      <c r="K268" s="4" t="s">
        <v>432</v>
      </c>
    </row>
    <row r="269" spans="1:11">
      <c r="A269" s="4">
        <v>268</v>
      </c>
      <c r="B269" s="4" t="s">
        <v>109</v>
      </c>
      <c r="C269" s="4" t="s">
        <v>732</v>
      </c>
      <c r="D269" s="4" t="s">
        <v>733</v>
      </c>
      <c r="E269" s="4" t="s">
        <v>743</v>
      </c>
      <c r="F269" s="4" t="s">
        <v>744</v>
      </c>
      <c r="G269" s="4" t="s">
        <v>433</v>
      </c>
      <c r="H269" s="4" t="s">
        <v>434</v>
      </c>
      <c r="I269" s="4" t="s">
        <v>435</v>
      </c>
      <c r="J269" s="4" t="s">
        <v>436</v>
      </c>
      <c r="K269" s="4" t="s">
        <v>431</v>
      </c>
    </row>
    <row r="270" spans="1:11">
      <c r="A270" s="4">
        <v>269</v>
      </c>
      <c r="B270" s="4" t="s">
        <v>109</v>
      </c>
      <c r="C270" s="4" t="s">
        <v>732</v>
      </c>
      <c r="D270" s="4" t="s">
        <v>733</v>
      </c>
      <c r="E270" s="4" t="s">
        <v>743</v>
      </c>
      <c r="F270" s="4" t="s">
        <v>744</v>
      </c>
      <c r="G270" s="4" t="s">
        <v>433</v>
      </c>
      <c r="H270" s="4" t="s">
        <v>434</v>
      </c>
      <c r="I270" s="4" t="s">
        <v>435</v>
      </c>
      <c r="J270" s="4" t="s">
        <v>436</v>
      </c>
      <c r="K270" s="4" t="s">
        <v>425</v>
      </c>
    </row>
    <row r="271" spans="1:11">
      <c r="A271" s="4">
        <v>270</v>
      </c>
      <c r="B271" s="4" t="s">
        <v>109</v>
      </c>
      <c r="C271" s="4" t="s">
        <v>732</v>
      </c>
      <c r="D271" s="4" t="s">
        <v>733</v>
      </c>
      <c r="E271" s="4" t="s">
        <v>743</v>
      </c>
      <c r="F271" s="4" t="s">
        <v>744</v>
      </c>
      <c r="G271" s="4" t="s">
        <v>433</v>
      </c>
      <c r="H271" s="4" t="s">
        <v>434</v>
      </c>
      <c r="I271" s="4" t="s">
        <v>435</v>
      </c>
      <c r="J271" s="4" t="s">
        <v>436</v>
      </c>
      <c r="K271" s="4" t="s">
        <v>432</v>
      </c>
    </row>
    <row r="272" spans="1:11">
      <c r="A272" s="4">
        <v>271</v>
      </c>
      <c r="B272" s="4" t="s">
        <v>109</v>
      </c>
      <c r="C272" s="4" t="s">
        <v>732</v>
      </c>
      <c r="D272" s="4" t="s">
        <v>733</v>
      </c>
      <c r="E272" s="4" t="s">
        <v>743</v>
      </c>
      <c r="F272" s="4" t="s">
        <v>744</v>
      </c>
      <c r="G272" s="4" t="s">
        <v>421</v>
      </c>
      <c r="H272" s="4" t="s">
        <v>422</v>
      </c>
      <c r="I272" s="4" t="s">
        <v>423</v>
      </c>
      <c r="J272" s="4" t="s">
        <v>424</v>
      </c>
      <c r="K272" s="4" t="s">
        <v>425</v>
      </c>
    </row>
    <row r="273" spans="1:11">
      <c r="A273" s="4">
        <v>272</v>
      </c>
      <c r="B273" s="4" t="s">
        <v>109</v>
      </c>
      <c r="C273" s="4" t="s">
        <v>745</v>
      </c>
      <c r="D273" s="4" t="s">
        <v>746</v>
      </c>
      <c r="E273" s="4" t="s">
        <v>747</v>
      </c>
      <c r="F273" s="4" t="s">
        <v>748</v>
      </c>
      <c r="G273" s="4" t="s">
        <v>421</v>
      </c>
      <c r="H273" s="4" t="s">
        <v>422</v>
      </c>
      <c r="I273" s="4" t="s">
        <v>423</v>
      </c>
      <c r="J273" s="4" t="s">
        <v>424</v>
      </c>
      <c r="K273" s="4" t="s">
        <v>425</v>
      </c>
    </row>
    <row r="274" spans="1:11">
      <c r="A274" s="4">
        <v>273</v>
      </c>
      <c r="B274" s="4" t="s">
        <v>109</v>
      </c>
      <c r="C274" s="4" t="s">
        <v>745</v>
      </c>
      <c r="D274" s="4" t="s">
        <v>746</v>
      </c>
      <c r="E274" s="4" t="s">
        <v>749</v>
      </c>
      <c r="F274" s="4" t="s">
        <v>750</v>
      </c>
      <c r="G274" s="4" t="s">
        <v>428</v>
      </c>
      <c r="H274" s="4" t="s">
        <v>429</v>
      </c>
      <c r="I274" s="4" t="s">
        <v>430</v>
      </c>
      <c r="J274" s="4" t="s">
        <v>424</v>
      </c>
      <c r="K274" s="4" t="s">
        <v>432</v>
      </c>
    </row>
    <row r="275" spans="1:11">
      <c r="A275" s="4">
        <v>274</v>
      </c>
      <c r="B275" s="4" t="s">
        <v>109</v>
      </c>
      <c r="C275" s="4" t="s">
        <v>745</v>
      </c>
      <c r="D275" s="4" t="s">
        <v>746</v>
      </c>
      <c r="E275" s="4" t="s">
        <v>749</v>
      </c>
      <c r="F275" s="4" t="s">
        <v>750</v>
      </c>
      <c r="G275" s="4" t="s">
        <v>428</v>
      </c>
      <c r="H275" s="4" t="s">
        <v>429</v>
      </c>
      <c r="I275" s="4" t="s">
        <v>430</v>
      </c>
      <c r="J275" s="4" t="s">
        <v>424</v>
      </c>
      <c r="K275" s="4" t="s">
        <v>431</v>
      </c>
    </row>
    <row r="276" spans="1:11">
      <c r="A276" s="4">
        <v>275</v>
      </c>
      <c r="B276" s="4" t="s">
        <v>109</v>
      </c>
      <c r="C276" s="4" t="s">
        <v>745</v>
      </c>
      <c r="D276" s="4" t="s">
        <v>746</v>
      </c>
      <c r="E276" s="4" t="s">
        <v>749</v>
      </c>
      <c r="F276" s="4" t="s">
        <v>750</v>
      </c>
      <c r="G276" s="4" t="s">
        <v>433</v>
      </c>
      <c r="H276" s="4" t="s">
        <v>434</v>
      </c>
      <c r="I276" s="4" t="s">
        <v>435</v>
      </c>
      <c r="J276" s="4" t="s">
        <v>436</v>
      </c>
      <c r="K276" s="4" t="s">
        <v>425</v>
      </c>
    </row>
    <row r="277" spans="1:11">
      <c r="A277" s="4">
        <v>276</v>
      </c>
      <c r="B277" s="4" t="s">
        <v>109</v>
      </c>
      <c r="C277" s="4" t="s">
        <v>745</v>
      </c>
      <c r="D277" s="4" t="s">
        <v>746</v>
      </c>
      <c r="E277" s="4" t="s">
        <v>749</v>
      </c>
      <c r="F277" s="4" t="s">
        <v>750</v>
      </c>
      <c r="G277" s="4" t="s">
        <v>433</v>
      </c>
      <c r="H277" s="4" t="s">
        <v>434</v>
      </c>
      <c r="I277" s="4" t="s">
        <v>435</v>
      </c>
      <c r="J277" s="4" t="s">
        <v>436</v>
      </c>
      <c r="K277" s="4" t="s">
        <v>432</v>
      </c>
    </row>
    <row r="278" spans="1:11">
      <c r="A278" s="4">
        <v>277</v>
      </c>
      <c r="B278" s="4" t="s">
        <v>109</v>
      </c>
      <c r="C278" s="4" t="s">
        <v>745</v>
      </c>
      <c r="D278" s="4" t="s">
        <v>746</v>
      </c>
      <c r="E278" s="4" t="s">
        <v>749</v>
      </c>
      <c r="F278" s="4" t="s">
        <v>750</v>
      </c>
      <c r="G278" s="4" t="s">
        <v>433</v>
      </c>
      <c r="H278" s="4" t="s">
        <v>434</v>
      </c>
      <c r="I278" s="4" t="s">
        <v>435</v>
      </c>
      <c r="J278" s="4" t="s">
        <v>436</v>
      </c>
      <c r="K278" s="4" t="s">
        <v>431</v>
      </c>
    </row>
    <row r="279" spans="1:11">
      <c r="A279" s="4">
        <v>278</v>
      </c>
      <c r="B279" s="4" t="s">
        <v>109</v>
      </c>
      <c r="C279" s="4" t="s">
        <v>745</v>
      </c>
      <c r="D279" s="4" t="s">
        <v>746</v>
      </c>
      <c r="E279" s="4" t="s">
        <v>749</v>
      </c>
      <c r="F279" s="4" t="s">
        <v>750</v>
      </c>
      <c r="G279" s="4" t="s">
        <v>421</v>
      </c>
      <c r="H279" s="4" t="s">
        <v>422</v>
      </c>
      <c r="I279" s="4" t="s">
        <v>423</v>
      </c>
      <c r="J279" s="4" t="s">
        <v>424</v>
      </c>
      <c r="K279" s="4" t="s">
        <v>425</v>
      </c>
    </row>
    <row r="280" spans="1:11">
      <c r="A280" s="4">
        <v>279</v>
      </c>
      <c r="B280" s="4" t="s">
        <v>109</v>
      </c>
      <c r="C280" s="4" t="s">
        <v>745</v>
      </c>
      <c r="D280" s="4" t="s">
        <v>746</v>
      </c>
      <c r="E280" s="4" t="s">
        <v>745</v>
      </c>
      <c r="F280" s="4" t="s">
        <v>746</v>
      </c>
      <c r="G280" s="4" t="s">
        <v>428</v>
      </c>
      <c r="H280" s="4" t="s">
        <v>429</v>
      </c>
      <c r="I280" s="4" t="s">
        <v>430</v>
      </c>
      <c r="J280" s="4" t="s">
        <v>424</v>
      </c>
      <c r="K280" s="4" t="s">
        <v>431</v>
      </c>
    </row>
    <row r="281" spans="1:11">
      <c r="A281" s="4">
        <v>280</v>
      </c>
      <c r="B281" s="4" t="s">
        <v>109</v>
      </c>
      <c r="C281" s="4" t="s">
        <v>745</v>
      </c>
      <c r="D281" s="4" t="s">
        <v>746</v>
      </c>
      <c r="E281" s="4" t="s">
        <v>745</v>
      </c>
      <c r="F281" s="4" t="s">
        <v>746</v>
      </c>
      <c r="G281" s="4" t="s">
        <v>428</v>
      </c>
      <c r="H281" s="4" t="s">
        <v>429</v>
      </c>
      <c r="I281" s="4" t="s">
        <v>430</v>
      </c>
      <c r="J281" s="4" t="s">
        <v>424</v>
      </c>
      <c r="K281" s="4" t="s">
        <v>432</v>
      </c>
    </row>
    <row r="282" spans="1:11">
      <c r="A282" s="4">
        <v>281</v>
      </c>
      <c r="B282" s="4" t="s">
        <v>109</v>
      </c>
      <c r="C282" s="4" t="s">
        <v>745</v>
      </c>
      <c r="D282" s="4" t="s">
        <v>746</v>
      </c>
      <c r="E282" s="4" t="s">
        <v>745</v>
      </c>
      <c r="F282" s="4" t="s">
        <v>746</v>
      </c>
      <c r="G282" s="4" t="s">
        <v>433</v>
      </c>
      <c r="H282" s="4" t="s">
        <v>434</v>
      </c>
      <c r="I282" s="4" t="s">
        <v>435</v>
      </c>
      <c r="J282" s="4" t="s">
        <v>436</v>
      </c>
      <c r="K282" s="4" t="s">
        <v>425</v>
      </c>
    </row>
    <row r="283" spans="1:11">
      <c r="A283" s="4">
        <v>282</v>
      </c>
      <c r="B283" s="4" t="s">
        <v>109</v>
      </c>
      <c r="C283" s="4" t="s">
        <v>745</v>
      </c>
      <c r="D283" s="4" t="s">
        <v>746</v>
      </c>
      <c r="E283" s="4" t="s">
        <v>745</v>
      </c>
      <c r="F283" s="4" t="s">
        <v>746</v>
      </c>
      <c r="G283" s="4" t="s">
        <v>433</v>
      </c>
      <c r="H283" s="4" t="s">
        <v>434</v>
      </c>
      <c r="I283" s="4" t="s">
        <v>435</v>
      </c>
      <c r="J283" s="4" t="s">
        <v>436</v>
      </c>
      <c r="K283" s="4" t="s">
        <v>432</v>
      </c>
    </row>
    <row r="284" spans="1:11">
      <c r="A284" s="4">
        <v>283</v>
      </c>
      <c r="B284" s="4" t="s">
        <v>109</v>
      </c>
      <c r="C284" s="4" t="s">
        <v>745</v>
      </c>
      <c r="D284" s="4" t="s">
        <v>746</v>
      </c>
      <c r="E284" s="4" t="s">
        <v>745</v>
      </c>
      <c r="F284" s="4" t="s">
        <v>746</v>
      </c>
      <c r="G284" s="4" t="s">
        <v>433</v>
      </c>
      <c r="H284" s="4" t="s">
        <v>434</v>
      </c>
      <c r="I284" s="4" t="s">
        <v>435</v>
      </c>
      <c r="J284" s="4" t="s">
        <v>436</v>
      </c>
      <c r="K284" s="4" t="s">
        <v>431</v>
      </c>
    </row>
    <row r="285" spans="1:11">
      <c r="A285" s="4">
        <v>284</v>
      </c>
      <c r="B285" s="4" t="s">
        <v>109</v>
      </c>
      <c r="C285" s="4" t="s">
        <v>745</v>
      </c>
      <c r="D285" s="4" t="s">
        <v>746</v>
      </c>
      <c r="E285" s="4" t="s">
        <v>745</v>
      </c>
      <c r="F285" s="4" t="s">
        <v>746</v>
      </c>
      <c r="G285" s="4" t="s">
        <v>421</v>
      </c>
      <c r="H285" s="4" t="s">
        <v>422</v>
      </c>
      <c r="I285" s="4" t="s">
        <v>423</v>
      </c>
      <c r="J285" s="4" t="s">
        <v>424</v>
      </c>
      <c r="K285" s="4" t="s">
        <v>425</v>
      </c>
    </row>
    <row r="286" spans="1:11">
      <c r="A286" s="4">
        <v>285</v>
      </c>
      <c r="B286" s="4" t="s">
        <v>109</v>
      </c>
      <c r="C286" s="4" t="s">
        <v>745</v>
      </c>
      <c r="D286" s="4" t="s">
        <v>746</v>
      </c>
      <c r="E286" s="4" t="s">
        <v>751</v>
      </c>
      <c r="F286" s="4" t="s">
        <v>752</v>
      </c>
      <c r="G286" s="4" t="s">
        <v>428</v>
      </c>
      <c r="H286" s="4" t="s">
        <v>429</v>
      </c>
      <c r="I286" s="4" t="s">
        <v>430</v>
      </c>
      <c r="J286" s="4" t="s">
        <v>424</v>
      </c>
      <c r="K286" s="4" t="s">
        <v>432</v>
      </c>
    </row>
    <row r="287" spans="1:11">
      <c r="A287" s="4">
        <v>286</v>
      </c>
      <c r="B287" s="4" t="s">
        <v>109</v>
      </c>
      <c r="C287" s="4" t="s">
        <v>745</v>
      </c>
      <c r="D287" s="4" t="s">
        <v>746</v>
      </c>
      <c r="E287" s="4" t="s">
        <v>751</v>
      </c>
      <c r="F287" s="4" t="s">
        <v>752</v>
      </c>
      <c r="G287" s="4" t="s">
        <v>428</v>
      </c>
      <c r="H287" s="4" t="s">
        <v>429</v>
      </c>
      <c r="I287" s="4" t="s">
        <v>430</v>
      </c>
      <c r="J287" s="4" t="s">
        <v>424</v>
      </c>
      <c r="K287" s="4" t="s">
        <v>431</v>
      </c>
    </row>
    <row r="288" spans="1:11">
      <c r="A288" s="4">
        <v>287</v>
      </c>
      <c r="B288" s="4" t="s">
        <v>109</v>
      </c>
      <c r="C288" s="4" t="s">
        <v>745</v>
      </c>
      <c r="D288" s="4" t="s">
        <v>746</v>
      </c>
      <c r="E288" s="4" t="s">
        <v>751</v>
      </c>
      <c r="F288" s="4" t="s">
        <v>752</v>
      </c>
      <c r="G288" s="4" t="s">
        <v>433</v>
      </c>
      <c r="H288" s="4" t="s">
        <v>434</v>
      </c>
      <c r="I288" s="4" t="s">
        <v>435</v>
      </c>
      <c r="J288" s="4" t="s">
        <v>436</v>
      </c>
      <c r="K288" s="4" t="s">
        <v>432</v>
      </c>
    </row>
    <row r="289" spans="1:11">
      <c r="A289" s="4">
        <v>288</v>
      </c>
      <c r="B289" s="4" t="s">
        <v>109</v>
      </c>
      <c r="C289" s="4" t="s">
        <v>745</v>
      </c>
      <c r="D289" s="4" t="s">
        <v>746</v>
      </c>
      <c r="E289" s="4" t="s">
        <v>751</v>
      </c>
      <c r="F289" s="4" t="s">
        <v>752</v>
      </c>
      <c r="G289" s="4" t="s">
        <v>433</v>
      </c>
      <c r="H289" s="4" t="s">
        <v>434</v>
      </c>
      <c r="I289" s="4" t="s">
        <v>435</v>
      </c>
      <c r="J289" s="4" t="s">
        <v>436</v>
      </c>
      <c r="K289" s="4" t="s">
        <v>425</v>
      </c>
    </row>
    <row r="290" spans="1:11">
      <c r="A290" s="4">
        <v>289</v>
      </c>
      <c r="B290" s="4" t="s">
        <v>109</v>
      </c>
      <c r="C290" s="4" t="s">
        <v>745</v>
      </c>
      <c r="D290" s="4" t="s">
        <v>746</v>
      </c>
      <c r="E290" s="4" t="s">
        <v>751</v>
      </c>
      <c r="F290" s="4" t="s">
        <v>752</v>
      </c>
      <c r="G290" s="4" t="s">
        <v>433</v>
      </c>
      <c r="H290" s="4" t="s">
        <v>434</v>
      </c>
      <c r="I290" s="4" t="s">
        <v>435</v>
      </c>
      <c r="J290" s="4" t="s">
        <v>436</v>
      </c>
      <c r="K290" s="4" t="s">
        <v>431</v>
      </c>
    </row>
    <row r="291" spans="1:11">
      <c r="A291" s="4">
        <v>290</v>
      </c>
      <c r="B291" s="4" t="s">
        <v>109</v>
      </c>
      <c r="C291" s="4" t="s">
        <v>745</v>
      </c>
      <c r="D291" s="4" t="s">
        <v>746</v>
      </c>
      <c r="E291" s="4" t="s">
        <v>751</v>
      </c>
      <c r="F291" s="4" t="s">
        <v>752</v>
      </c>
      <c r="G291" s="4" t="s">
        <v>753</v>
      </c>
      <c r="H291" s="4" t="s">
        <v>754</v>
      </c>
      <c r="I291" s="4" t="s">
        <v>755</v>
      </c>
      <c r="J291" s="4" t="s">
        <v>756</v>
      </c>
      <c r="K291" s="4" t="s">
        <v>449</v>
      </c>
    </row>
    <row r="292" spans="1:11">
      <c r="A292" s="4">
        <v>291</v>
      </c>
      <c r="B292" s="4" t="s">
        <v>109</v>
      </c>
      <c r="C292" s="4" t="s">
        <v>745</v>
      </c>
      <c r="D292" s="4" t="s">
        <v>746</v>
      </c>
      <c r="E292" s="4" t="s">
        <v>751</v>
      </c>
      <c r="F292" s="4" t="s">
        <v>752</v>
      </c>
      <c r="G292" s="4" t="s">
        <v>421</v>
      </c>
      <c r="H292" s="4" t="s">
        <v>422</v>
      </c>
      <c r="I292" s="4" t="s">
        <v>423</v>
      </c>
      <c r="J292" s="4" t="s">
        <v>424</v>
      </c>
      <c r="K292" s="4" t="s">
        <v>425</v>
      </c>
    </row>
    <row r="293" spans="1:11">
      <c r="A293" s="4">
        <v>292</v>
      </c>
      <c r="B293" s="4" t="s">
        <v>109</v>
      </c>
      <c r="C293" s="4" t="s">
        <v>745</v>
      </c>
      <c r="D293" s="4" t="s">
        <v>746</v>
      </c>
      <c r="E293" s="4" t="s">
        <v>757</v>
      </c>
      <c r="F293" s="4" t="s">
        <v>758</v>
      </c>
      <c r="G293" s="4" t="s">
        <v>428</v>
      </c>
      <c r="H293" s="4" t="s">
        <v>429</v>
      </c>
      <c r="I293" s="4" t="s">
        <v>430</v>
      </c>
      <c r="J293" s="4" t="s">
        <v>424</v>
      </c>
      <c r="K293" s="4" t="s">
        <v>431</v>
      </c>
    </row>
    <row r="294" spans="1:11">
      <c r="A294" s="4">
        <v>293</v>
      </c>
      <c r="B294" s="4" t="s">
        <v>109</v>
      </c>
      <c r="C294" s="4" t="s">
        <v>745</v>
      </c>
      <c r="D294" s="4" t="s">
        <v>746</v>
      </c>
      <c r="E294" s="4" t="s">
        <v>757</v>
      </c>
      <c r="F294" s="4" t="s">
        <v>758</v>
      </c>
      <c r="G294" s="4" t="s">
        <v>428</v>
      </c>
      <c r="H294" s="4" t="s">
        <v>429</v>
      </c>
      <c r="I294" s="4" t="s">
        <v>430</v>
      </c>
      <c r="J294" s="4" t="s">
        <v>424</v>
      </c>
      <c r="K294" s="4" t="s">
        <v>432</v>
      </c>
    </row>
    <row r="295" spans="1:11">
      <c r="A295" s="4">
        <v>294</v>
      </c>
      <c r="B295" s="4" t="s">
        <v>109</v>
      </c>
      <c r="C295" s="4" t="s">
        <v>745</v>
      </c>
      <c r="D295" s="4" t="s">
        <v>746</v>
      </c>
      <c r="E295" s="4" t="s">
        <v>757</v>
      </c>
      <c r="F295" s="4" t="s">
        <v>758</v>
      </c>
      <c r="G295" s="4" t="s">
        <v>433</v>
      </c>
      <c r="H295" s="4" t="s">
        <v>434</v>
      </c>
      <c r="I295" s="4" t="s">
        <v>435</v>
      </c>
      <c r="J295" s="4" t="s">
        <v>436</v>
      </c>
      <c r="K295" s="4" t="s">
        <v>431</v>
      </c>
    </row>
    <row r="296" spans="1:11">
      <c r="A296" s="4">
        <v>295</v>
      </c>
      <c r="B296" s="4" t="s">
        <v>109</v>
      </c>
      <c r="C296" s="4" t="s">
        <v>745</v>
      </c>
      <c r="D296" s="4" t="s">
        <v>746</v>
      </c>
      <c r="E296" s="4" t="s">
        <v>757</v>
      </c>
      <c r="F296" s="4" t="s">
        <v>758</v>
      </c>
      <c r="G296" s="4" t="s">
        <v>433</v>
      </c>
      <c r="H296" s="4" t="s">
        <v>434</v>
      </c>
      <c r="I296" s="4" t="s">
        <v>435</v>
      </c>
      <c r="J296" s="4" t="s">
        <v>436</v>
      </c>
      <c r="K296" s="4" t="s">
        <v>432</v>
      </c>
    </row>
    <row r="297" spans="1:11">
      <c r="A297" s="4">
        <v>296</v>
      </c>
      <c r="B297" s="4" t="s">
        <v>109</v>
      </c>
      <c r="C297" s="4" t="s">
        <v>745</v>
      </c>
      <c r="D297" s="4" t="s">
        <v>746</v>
      </c>
      <c r="E297" s="4" t="s">
        <v>757</v>
      </c>
      <c r="F297" s="4" t="s">
        <v>758</v>
      </c>
      <c r="G297" s="4" t="s">
        <v>433</v>
      </c>
      <c r="H297" s="4" t="s">
        <v>434</v>
      </c>
      <c r="I297" s="4" t="s">
        <v>435</v>
      </c>
      <c r="J297" s="4" t="s">
        <v>436</v>
      </c>
      <c r="K297" s="4" t="s">
        <v>425</v>
      </c>
    </row>
    <row r="298" spans="1:11">
      <c r="A298" s="4">
        <v>297</v>
      </c>
      <c r="B298" s="4" t="s">
        <v>109</v>
      </c>
      <c r="C298" s="4" t="s">
        <v>745</v>
      </c>
      <c r="D298" s="4" t="s">
        <v>746</v>
      </c>
      <c r="E298" s="4" t="s">
        <v>757</v>
      </c>
      <c r="F298" s="4" t="s">
        <v>758</v>
      </c>
      <c r="G298" s="4" t="s">
        <v>421</v>
      </c>
      <c r="H298" s="4" t="s">
        <v>422</v>
      </c>
      <c r="I298" s="4" t="s">
        <v>423</v>
      </c>
      <c r="J298" s="4" t="s">
        <v>424</v>
      </c>
      <c r="K298" s="4" t="s">
        <v>425</v>
      </c>
    </row>
    <row r="299" spans="1:11">
      <c r="A299" s="4">
        <v>298</v>
      </c>
      <c r="B299" s="4" t="s">
        <v>109</v>
      </c>
      <c r="C299" s="4" t="s">
        <v>745</v>
      </c>
      <c r="D299" s="4" t="s">
        <v>746</v>
      </c>
      <c r="E299" s="4" t="s">
        <v>759</v>
      </c>
      <c r="F299" s="4" t="s">
        <v>760</v>
      </c>
      <c r="G299" s="4" t="s">
        <v>421</v>
      </c>
      <c r="H299" s="4" t="s">
        <v>422</v>
      </c>
      <c r="I299" s="4" t="s">
        <v>423</v>
      </c>
      <c r="J299" s="4" t="s">
        <v>424</v>
      </c>
      <c r="K299" s="4" t="s">
        <v>425</v>
      </c>
    </row>
    <row r="300" spans="1:11">
      <c r="A300" s="4">
        <v>299</v>
      </c>
      <c r="B300" s="4" t="s">
        <v>109</v>
      </c>
      <c r="C300" s="4" t="s">
        <v>745</v>
      </c>
      <c r="D300" s="4" t="s">
        <v>746</v>
      </c>
      <c r="E300" s="4" t="s">
        <v>761</v>
      </c>
      <c r="F300" s="4" t="s">
        <v>762</v>
      </c>
      <c r="G300" s="4" t="s">
        <v>428</v>
      </c>
      <c r="H300" s="4" t="s">
        <v>429</v>
      </c>
      <c r="I300" s="4" t="s">
        <v>430</v>
      </c>
      <c r="J300" s="4" t="s">
        <v>424</v>
      </c>
      <c r="K300" s="4" t="s">
        <v>431</v>
      </c>
    </row>
    <row r="301" spans="1:11">
      <c r="A301" s="4">
        <v>300</v>
      </c>
      <c r="B301" s="4" t="s">
        <v>109</v>
      </c>
      <c r="C301" s="4" t="s">
        <v>745</v>
      </c>
      <c r="D301" s="4" t="s">
        <v>746</v>
      </c>
      <c r="E301" s="4" t="s">
        <v>761</v>
      </c>
      <c r="F301" s="4" t="s">
        <v>762</v>
      </c>
      <c r="G301" s="4" t="s">
        <v>428</v>
      </c>
      <c r="H301" s="4" t="s">
        <v>429</v>
      </c>
      <c r="I301" s="4" t="s">
        <v>430</v>
      </c>
      <c r="J301" s="4" t="s">
        <v>424</v>
      </c>
      <c r="K301" s="4" t="s">
        <v>432</v>
      </c>
    </row>
    <row r="302" spans="1:11">
      <c r="A302" s="4">
        <v>301</v>
      </c>
      <c r="B302" s="4" t="s">
        <v>109</v>
      </c>
      <c r="C302" s="4" t="s">
        <v>745</v>
      </c>
      <c r="D302" s="4" t="s">
        <v>746</v>
      </c>
      <c r="E302" s="4" t="s">
        <v>761</v>
      </c>
      <c r="F302" s="4" t="s">
        <v>762</v>
      </c>
      <c r="G302" s="4" t="s">
        <v>433</v>
      </c>
      <c r="H302" s="4" t="s">
        <v>434</v>
      </c>
      <c r="I302" s="4" t="s">
        <v>435</v>
      </c>
      <c r="J302" s="4" t="s">
        <v>436</v>
      </c>
      <c r="K302" s="4" t="s">
        <v>425</v>
      </c>
    </row>
    <row r="303" spans="1:11">
      <c r="A303" s="4">
        <v>302</v>
      </c>
      <c r="B303" s="4" t="s">
        <v>109</v>
      </c>
      <c r="C303" s="4" t="s">
        <v>745</v>
      </c>
      <c r="D303" s="4" t="s">
        <v>746</v>
      </c>
      <c r="E303" s="4" t="s">
        <v>761</v>
      </c>
      <c r="F303" s="4" t="s">
        <v>762</v>
      </c>
      <c r="G303" s="4" t="s">
        <v>433</v>
      </c>
      <c r="H303" s="4" t="s">
        <v>434</v>
      </c>
      <c r="I303" s="4" t="s">
        <v>435</v>
      </c>
      <c r="J303" s="4" t="s">
        <v>436</v>
      </c>
      <c r="K303" s="4" t="s">
        <v>432</v>
      </c>
    </row>
    <row r="304" spans="1:11">
      <c r="A304" s="4">
        <v>303</v>
      </c>
      <c r="B304" s="4" t="s">
        <v>109</v>
      </c>
      <c r="C304" s="4" t="s">
        <v>745</v>
      </c>
      <c r="D304" s="4" t="s">
        <v>746</v>
      </c>
      <c r="E304" s="4" t="s">
        <v>761</v>
      </c>
      <c r="F304" s="4" t="s">
        <v>762</v>
      </c>
      <c r="G304" s="4" t="s">
        <v>433</v>
      </c>
      <c r="H304" s="4" t="s">
        <v>434</v>
      </c>
      <c r="I304" s="4" t="s">
        <v>435</v>
      </c>
      <c r="J304" s="4" t="s">
        <v>436</v>
      </c>
      <c r="K304" s="4" t="s">
        <v>431</v>
      </c>
    </row>
    <row r="305" spans="1:11">
      <c r="A305" s="4">
        <v>304</v>
      </c>
      <c r="B305" s="4" t="s">
        <v>109</v>
      </c>
      <c r="C305" s="4" t="s">
        <v>745</v>
      </c>
      <c r="D305" s="4" t="s">
        <v>746</v>
      </c>
      <c r="E305" s="4" t="s">
        <v>761</v>
      </c>
      <c r="F305" s="4" t="s">
        <v>762</v>
      </c>
      <c r="G305" s="4" t="s">
        <v>421</v>
      </c>
      <c r="H305" s="4" t="s">
        <v>422</v>
      </c>
      <c r="I305" s="4" t="s">
        <v>423</v>
      </c>
      <c r="J305" s="4" t="s">
        <v>424</v>
      </c>
      <c r="K305" s="4" t="s">
        <v>425</v>
      </c>
    </row>
    <row r="306" spans="1:11">
      <c r="A306" s="4">
        <v>305</v>
      </c>
      <c r="B306" s="4" t="s">
        <v>109</v>
      </c>
      <c r="C306" s="4" t="s">
        <v>745</v>
      </c>
      <c r="D306" s="4" t="s">
        <v>746</v>
      </c>
      <c r="E306" s="4" t="s">
        <v>763</v>
      </c>
      <c r="F306" s="4" t="s">
        <v>764</v>
      </c>
      <c r="G306" s="4" t="s">
        <v>428</v>
      </c>
      <c r="H306" s="4" t="s">
        <v>429</v>
      </c>
      <c r="I306" s="4" t="s">
        <v>430</v>
      </c>
      <c r="J306" s="4" t="s">
        <v>424</v>
      </c>
      <c r="K306" s="4" t="s">
        <v>432</v>
      </c>
    </row>
    <row r="307" spans="1:11">
      <c r="A307" s="4">
        <v>306</v>
      </c>
      <c r="B307" s="4" t="s">
        <v>109</v>
      </c>
      <c r="C307" s="4" t="s">
        <v>745</v>
      </c>
      <c r="D307" s="4" t="s">
        <v>746</v>
      </c>
      <c r="E307" s="4" t="s">
        <v>763</v>
      </c>
      <c r="F307" s="4" t="s">
        <v>764</v>
      </c>
      <c r="G307" s="4" t="s">
        <v>428</v>
      </c>
      <c r="H307" s="4" t="s">
        <v>429</v>
      </c>
      <c r="I307" s="4" t="s">
        <v>430</v>
      </c>
      <c r="J307" s="4" t="s">
        <v>424</v>
      </c>
      <c r="K307" s="4" t="s">
        <v>431</v>
      </c>
    </row>
    <row r="308" spans="1:11">
      <c r="A308" s="4">
        <v>307</v>
      </c>
      <c r="B308" s="4" t="s">
        <v>109</v>
      </c>
      <c r="C308" s="4" t="s">
        <v>745</v>
      </c>
      <c r="D308" s="4" t="s">
        <v>746</v>
      </c>
      <c r="E308" s="4" t="s">
        <v>763</v>
      </c>
      <c r="F308" s="4" t="s">
        <v>764</v>
      </c>
      <c r="G308" s="4" t="s">
        <v>433</v>
      </c>
      <c r="H308" s="4" t="s">
        <v>434</v>
      </c>
      <c r="I308" s="4" t="s">
        <v>435</v>
      </c>
      <c r="J308" s="4" t="s">
        <v>436</v>
      </c>
      <c r="K308" s="4" t="s">
        <v>431</v>
      </c>
    </row>
    <row r="309" spans="1:11">
      <c r="A309" s="4">
        <v>308</v>
      </c>
      <c r="B309" s="4" t="s">
        <v>109</v>
      </c>
      <c r="C309" s="4" t="s">
        <v>745</v>
      </c>
      <c r="D309" s="4" t="s">
        <v>746</v>
      </c>
      <c r="E309" s="4" t="s">
        <v>763</v>
      </c>
      <c r="F309" s="4" t="s">
        <v>764</v>
      </c>
      <c r="G309" s="4" t="s">
        <v>433</v>
      </c>
      <c r="H309" s="4" t="s">
        <v>434</v>
      </c>
      <c r="I309" s="4" t="s">
        <v>435</v>
      </c>
      <c r="J309" s="4" t="s">
        <v>436</v>
      </c>
      <c r="K309" s="4" t="s">
        <v>425</v>
      </c>
    </row>
    <row r="310" spans="1:11">
      <c r="A310" s="4">
        <v>309</v>
      </c>
      <c r="B310" s="4" t="s">
        <v>109</v>
      </c>
      <c r="C310" s="4" t="s">
        <v>745</v>
      </c>
      <c r="D310" s="4" t="s">
        <v>746</v>
      </c>
      <c r="E310" s="4" t="s">
        <v>763</v>
      </c>
      <c r="F310" s="4" t="s">
        <v>764</v>
      </c>
      <c r="G310" s="4" t="s">
        <v>433</v>
      </c>
      <c r="H310" s="4" t="s">
        <v>434</v>
      </c>
      <c r="I310" s="4" t="s">
        <v>435</v>
      </c>
      <c r="J310" s="4" t="s">
        <v>436</v>
      </c>
      <c r="K310" s="4" t="s">
        <v>432</v>
      </c>
    </row>
    <row r="311" spans="1:11">
      <c r="A311" s="4">
        <v>310</v>
      </c>
      <c r="B311" s="4" t="s">
        <v>109</v>
      </c>
      <c r="C311" s="4" t="s">
        <v>745</v>
      </c>
      <c r="D311" s="4" t="s">
        <v>746</v>
      </c>
      <c r="E311" s="4" t="s">
        <v>763</v>
      </c>
      <c r="F311" s="4" t="s">
        <v>764</v>
      </c>
      <c r="G311" s="4" t="s">
        <v>421</v>
      </c>
      <c r="H311" s="4" t="s">
        <v>422</v>
      </c>
      <c r="I311" s="4" t="s">
        <v>423</v>
      </c>
      <c r="J311" s="4" t="s">
        <v>424</v>
      </c>
      <c r="K311" s="4" t="s">
        <v>425</v>
      </c>
    </row>
    <row r="312" spans="1:11">
      <c r="A312" s="4">
        <v>311</v>
      </c>
      <c r="B312" s="4" t="s">
        <v>109</v>
      </c>
      <c r="C312" s="4" t="s">
        <v>765</v>
      </c>
      <c r="D312" s="4" t="s">
        <v>766</v>
      </c>
      <c r="E312" s="4" t="s">
        <v>767</v>
      </c>
      <c r="F312" s="4" t="s">
        <v>768</v>
      </c>
      <c r="G312" s="4" t="s">
        <v>428</v>
      </c>
      <c r="H312" s="4" t="s">
        <v>429</v>
      </c>
      <c r="I312" s="4" t="s">
        <v>430</v>
      </c>
      <c r="J312" s="4" t="s">
        <v>424</v>
      </c>
      <c r="K312" s="4" t="s">
        <v>431</v>
      </c>
    </row>
    <row r="313" spans="1:11">
      <c r="A313" s="4">
        <v>312</v>
      </c>
      <c r="B313" s="4" t="s">
        <v>109</v>
      </c>
      <c r="C313" s="4" t="s">
        <v>765</v>
      </c>
      <c r="D313" s="4" t="s">
        <v>766</v>
      </c>
      <c r="E313" s="4" t="s">
        <v>767</v>
      </c>
      <c r="F313" s="4" t="s">
        <v>768</v>
      </c>
      <c r="G313" s="4" t="s">
        <v>428</v>
      </c>
      <c r="H313" s="4" t="s">
        <v>429</v>
      </c>
      <c r="I313" s="4" t="s">
        <v>430</v>
      </c>
      <c r="J313" s="4" t="s">
        <v>424</v>
      </c>
      <c r="K313" s="4" t="s">
        <v>432</v>
      </c>
    </row>
    <row r="314" spans="1:11">
      <c r="A314" s="4">
        <v>313</v>
      </c>
      <c r="B314" s="4" t="s">
        <v>109</v>
      </c>
      <c r="C314" s="4" t="s">
        <v>765</v>
      </c>
      <c r="D314" s="4" t="s">
        <v>766</v>
      </c>
      <c r="E314" s="4" t="s">
        <v>767</v>
      </c>
      <c r="F314" s="4" t="s">
        <v>768</v>
      </c>
      <c r="G314" s="4" t="s">
        <v>433</v>
      </c>
      <c r="H314" s="4" t="s">
        <v>434</v>
      </c>
      <c r="I314" s="4" t="s">
        <v>435</v>
      </c>
      <c r="J314" s="4" t="s">
        <v>436</v>
      </c>
      <c r="K314" s="4" t="s">
        <v>431</v>
      </c>
    </row>
    <row r="315" spans="1:11">
      <c r="A315" s="4">
        <v>314</v>
      </c>
      <c r="B315" s="4" t="s">
        <v>109</v>
      </c>
      <c r="C315" s="4" t="s">
        <v>765</v>
      </c>
      <c r="D315" s="4" t="s">
        <v>766</v>
      </c>
      <c r="E315" s="4" t="s">
        <v>767</v>
      </c>
      <c r="F315" s="4" t="s">
        <v>768</v>
      </c>
      <c r="G315" s="4" t="s">
        <v>433</v>
      </c>
      <c r="H315" s="4" t="s">
        <v>434</v>
      </c>
      <c r="I315" s="4" t="s">
        <v>435</v>
      </c>
      <c r="J315" s="4" t="s">
        <v>436</v>
      </c>
      <c r="K315" s="4" t="s">
        <v>425</v>
      </c>
    </row>
    <row r="316" spans="1:11">
      <c r="A316" s="4">
        <v>315</v>
      </c>
      <c r="B316" s="4" t="s">
        <v>109</v>
      </c>
      <c r="C316" s="4" t="s">
        <v>765</v>
      </c>
      <c r="D316" s="4" t="s">
        <v>766</v>
      </c>
      <c r="E316" s="4" t="s">
        <v>767</v>
      </c>
      <c r="F316" s="4" t="s">
        <v>768</v>
      </c>
      <c r="G316" s="4" t="s">
        <v>433</v>
      </c>
      <c r="H316" s="4" t="s">
        <v>434</v>
      </c>
      <c r="I316" s="4" t="s">
        <v>435</v>
      </c>
      <c r="J316" s="4" t="s">
        <v>436</v>
      </c>
      <c r="K316" s="4" t="s">
        <v>432</v>
      </c>
    </row>
    <row r="317" spans="1:11">
      <c r="A317" s="4">
        <v>316</v>
      </c>
      <c r="B317" s="4" t="s">
        <v>109</v>
      </c>
      <c r="C317" s="4" t="s">
        <v>765</v>
      </c>
      <c r="D317" s="4" t="s">
        <v>766</v>
      </c>
      <c r="E317" s="4" t="s">
        <v>767</v>
      </c>
      <c r="F317" s="4" t="s">
        <v>768</v>
      </c>
      <c r="G317" s="4" t="s">
        <v>421</v>
      </c>
      <c r="H317" s="4" t="s">
        <v>422</v>
      </c>
      <c r="I317" s="4" t="s">
        <v>423</v>
      </c>
      <c r="J317" s="4" t="s">
        <v>424</v>
      </c>
      <c r="K317" s="4" t="s">
        <v>425</v>
      </c>
    </row>
    <row r="318" spans="1:11">
      <c r="A318" s="4">
        <v>317</v>
      </c>
      <c r="B318" s="4" t="s">
        <v>109</v>
      </c>
      <c r="C318" s="4" t="s">
        <v>765</v>
      </c>
      <c r="D318" s="4" t="s">
        <v>766</v>
      </c>
      <c r="E318" s="4" t="s">
        <v>769</v>
      </c>
      <c r="F318" s="4" t="s">
        <v>770</v>
      </c>
      <c r="G318" s="4" t="s">
        <v>421</v>
      </c>
      <c r="H318" s="4" t="s">
        <v>422</v>
      </c>
      <c r="I318" s="4" t="s">
        <v>423</v>
      </c>
      <c r="J318" s="4" t="s">
        <v>424</v>
      </c>
      <c r="K318" s="4" t="s">
        <v>425</v>
      </c>
    </row>
    <row r="319" spans="1:11">
      <c r="A319" s="4">
        <v>318</v>
      </c>
      <c r="B319" s="4" t="s">
        <v>109</v>
      </c>
      <c r="C319" s="4" t="s">
        <v>765</v>
      </c>
      <c r="D319" s="4" t="s">
        <v>766</v>
      </c>
      <c r="E319" s="4" t="s">
        <v>771</v>
      </c>
      <c r="F319" s="4" t="s">
        <v>772</v>
      </c>
      <c r="G319" s="4" t="s">
        <v>421</v>
      </c>
      <c r="H319" s="4" t="s">
        <v>422</v>
      </c>
      <c r="I319" s="4" t="s">
        <v>423</v>
      </c>
      <c r="J319" s="4" t="s">
        <v>424</v>
      </c>
      <c r="K319" s="4" t="s">
        <v>425</v>
      </c>
    </row>
    <row r="320" spans="1:11">
      <c r="A320" s="4">
        <v>319</v>
      </c>
      <c r="B320" s="4" t="s">
        <v>109</v>
      </c>
      <c r="C320" s="4" t="s">
        <v>765</v>
      </c>
      <c r="D320" s="4" t="s">
        <v>766</v>
      </c>
      <c r="E320" s="4" t="s">
        <v>773</v>
      </c>
      <c r="F320" s="4" t="s">
        <v>774</v>
      </c>
      <c r="G320" s="4" t="s">
        <v>421</v>
      </c>
      <c r="H320" s="4" t="s">
        <v>422</v>
      </c>
      <c r="I320" s="4" t="s">
        <v>423</v>
      </c>
      <c r="J320" s="4" t="s">
        <v>424</v>
      </c>
      <c r="K320" s="4" t="s">
        <v>425</v>
      </c>
    </row>
    <row r="321" spans="1:11">
      <c r="A321" s="4">
        <v>320</v>
      </c>
      <c r="B321" s="4" t="s">
        <v>109</v>
      </c>
      <c r="C321" s="4" t="s">
        <v>765</v>
      </c>
      <c r="D321" s="4" t="s">
        <v>766</v>
      </c>
      <c r="E321" s="4" t="s">
        <v>775</v>
      </c>
      <c r="F321" s="4" t="s">
        <v>776</v>
      </c>
      <c r="G321" s="4" t="s">
        <v>421</v>
      </c>
      <c r="H321" s="4" t="s">
        <v>422</v>
      </c>
      <c r="I321" s="4" t="s">
        <v>423</v>
      </c>
      <c r="J321" s="4" t="s">
        <v>424</v>
      </c>
      <c r="K321" s="4" t="s">
        <v>425</v>
      </c>
    </row>
    <row r="322" spans="1:11">
      <c r="A322" s="4">
        <v>321</v>
      </c>
      <c r="B322" s="4" t="s">
        <v>109</v>
      </c>
      <c r="C322" s="4" t="s">
        <v>765</v>
      </c>
      <c r="D322" s="4" t="s">
        <v>766</v>
      </c>
      <c r="E322" s="4" t="s">
        <v>765</v>
      </c>
      <c r="F322" s="4" t="s">
        <v>766</v>
      </c>
      <c r="G322" s="4" t="s">
        <v>428</v>
      </c>
      <c r="H322" s="4" t="s">
        <v>429</v>
      </c>
      <c r="I322" s="4" t="s">
        <v>430</v>
      </c>
      <c r="J322" s="4" t="s">
        <v>424</v>
      </c>
      <c r="K322" s="4" t="s">
        <v>432</v>
      </c>
    </row>
    <row r="323" spans="1:11">
      <c r="A323" s="4">
        <v>322</v>
      </c>
      <c r="B323" s="4" t="s">
        <v>109</v>
      </c>
      <c r="C323" s="4" t="s">
        <v>765</v>
      </c>
      <c r="D323" s="4" t="s">
        <v>766</v>
      </c>
      <c r="E323" s="4" t="s">
        <v>765</v>
      </c>
      <c r="F323" s="4" t="s">
        <v>766</v>
      </c>
      <c r="G323" s="4" t="s">
        <v>428</v>
      </c>
      <c r="H323" s="4" t="s">
        <v>429</v>
      </c>
      <c r="I323" s="4" t="s">
        <v>430</v>
      </c>
      <c r="J323" s="4" t="s">
        <v>424</v>
      </c>
      <c r="K323" s="4" t="s">
        <v>431</v>
      </c>
    </row>
    <row r="324" spans="1:11">
      <c r="A324" s="4">
        <v>323</v>
      </c>
      <c r="B324" s="4" t="s">
        <v>109</v>
      </c>
      <c r="C324" s="4" t="s">
        <v>765</v>
      </c>
      <c r="D324" s="4" t="s">
        <v>766</v>
      </c>
      <c r="E324" s="4" t="s">
        <v>765</v>
      </c>
      <c r="F324" s="4" t="s">
        <v>766</v>
      </c>
      <c r="G324" s="4" t="s">
        <v>433</v>
      </c>
      <c r="H324" s="4" t="s">
        <v>434</v>
      </c>
      <c r="I324" s="4" t="s">
        <v>435</v>
      </c>
      <c r="J324" s="4" t="s">
        <v>436</v>
      </c>
      <c r="K324" s="4" t="s">
        <v>432</v>
      </c>
    </row>
    <row r="325" spans="1:11">
      <c r="A325" s="4">
        <v>324</v>
      </c>
      <c r="B325" s="4" t="s">
        <v>109</v>
      </c>
      <c r="C325" s="4" t="s">
        <v>765</v>
      </c>
      <c r="D325" s="4" t="s">
        <v>766</v>
      </c>
      <c r="E325" s="4" t="s">
        <v>765</v>
      </c>
      <c r="F325" s="4" t="s">
        <v>766</v>
      </c>
      <c r="G325" s="4" t="s">
        <v>433</v>
      </c>
      <c r="H325" s="4" t="s">
        <v>434</v>
      </c>
      <c r="I325" s="4" t="s">
        <v>435</v>
      </c>
      <c r="J325" s="4" t="s">
        <v>436</v>
      </c>
      <c r="K325" s="4" t="s">
        <v>431</v>
      </c>
    </row>
    <row r="326" spans="1:11">
      <c r="A326" s="4">
        <v>325</v>
      </c>
      <c r="B326" s="4" t="s">
        <v>109</v>
      </c>
      <c r="C326" s="4" t="s">
        <v>765</v>
      </c>
      <c r="D326" s="4" t="s">
        <v>766</v>
      </c>
      <c r="E326" s="4" t="s">
        <v>765</v>
      </c>
      <c r="F326" s="4" t="s">
        <v>766</v>
      </c>
      <c r="G326" s="4" t="s">
        <v>433</v>
      </c>
      <c r="H326" s="4" t="s">
        <v>434</v>
      </c>
      <c r="I326" s="4" t="s">
        <v>435</v>
      </c>
      <c r="J326" s="4" t="s">
        <v>436</v>
      </c>
      <c r="K326" s="4" t="s">
        <v>425</v>
      </c>
    </row>
    <row r="327" spans="1:11">
      <c r="A327" s="4">
        <v>326</v>
      </c>
      <c r="B327" s="4" t="s">
        <v>109</v>
      </c>
      <c r="C327" s="4" t="s">
        <v>765</v>
      </c>
      <c r="D327" s="4" t="s">
        <v>766</v>
      </c>
      <c r="E327" s="4" t="s">
        <v>765</v>
      </c>
      <c r="F327" s="4" t="s">
        <v>766</v>
      </c>
      <c r="G327" s="4" t="s">
        <v>580</v>
      </c>
      <c r="H327" s="4" t="s">
        <v>581</v>
      </c>
      <c r="I327" s="4" t="s">
        <v>582</v>
      </c>
      <c r="J327" s="4" t="s">
        <v>583</v>
      </c>
      <c r="K327" s="4" t="s">
        <v>431</v>
      </c>
    </row>
    <row r="328" spans="1:11">
      <c r="A328" s="4">
        <v>327</v>
      </c>
      <c r="B328" s="4" t="s">
        <v>109</v>
      </c>
      <c r="C328" s="4" t="s">
        <v>765</v>
      </c>
      <c r="D328" s="4" t="s">
        <v>766</v>
      </c>
      <c r="E328" s="4" t="s">
        <v>765</v>
      </c>
      <c r="F328" s="4" t="s">
        <v>766</v>
      </c>
      <c r="G328" s="4" t="s">
        <v>580</v>
      </c>
      <c r="H328" s="4" t="s">
        <v>581</v>
      </c>
      <c r="I328" s="4" t="s">
        <v>582</v>
      </c>
      <c r="J328" s="4" t="s">
        <v>583</v>
      </c>
      <c r="K328" s="4" t="s">
        <v>425</v>
      </c>
    </row>
    <row r="329" spans="1:11">
      <c r="A329" s="4">
        <v>328</v>
      </c>
      <c r="B329" s="4" t="s">
        <v>109</v>
      </c>
      <c r="C329" s="4" t="s">
        <v>765</v>
      </c>
      <c r="D329" s="4" t="s">
        <v>766</v>
      </c>
      <c r="E329" s="4" t="s">
        <v>765</v>
      </c>
      <c r="F329" s="4" t="s">
        <v>766</v>
      </c>
      <c r="G329" s="4" t="s">
        <v>580</v>
      </c>
      <c r="H329" s="4" t="s">
        <v>581</v>
      </c>
      <c r="I329" s="4" t="s">
        <v>582</v>
      </c>
      <c r="J329" s="4" t="s">
        <v>583</v>
      </c>
      <c r="K329" s="4" t="s">
        <v>432</v>
      </c>
    </row>
    <row r="330" spans="1:11">
      <c r="A330" s="4">
        <v>329</v>
      </c>
      <c r="B330" s="4" t="s">
        <v>109</v>
      </c>
      <c r="C330" s="4" t="s">
        <v>765</v>
      </c>
      <c r="D330" s="4" t="s">
        <v>766</v>
      </c>
      <c r="E330" s="4" t="s">
        <v>765</v>
      </c>
      <c r="F330" s="4" t="s">
        <v>766</v>
      </c>
      <c r="G330" s="4" t="s">
        <v>421</v>
      </c>
      <c r="H330" s="4" t="s">
        <v>422</v>
      </c>
      <c r="I330" s="4" t="s">
        <v>423</v>
      </c>
      <c r="J330" s="4" t="s">
        <v>424</v>
      </c>
      <c r="K330" s="4" t="s">
        <v>425</v>
      </c>
    </row>
    <row r="331" spans="1:11">
      <c r="A331" s="4">
        <v>330</v>
      </c>
      <c r="B331" s="4" t="s">
        <v>109</v>
      </c>
      <c r="C331" s="4" t="s">
        <v>765</v>
      </c>
      <c r="D331" s="4" t="s">
        <v>766</v>
      </c>
      <c r="E331" s="4" t="s">
        <v>777</v>
      </c>
      <c r="F331" s="4" t="s">
        <v>778</v>
      </c>
      <c r="G331" s="4" t="s">
        <v>428</v>
      </c>
      <c r="H331" s="4" t="s">
        <v>429</v>
      </c>
      <c r="I331" s="4" t="s">
        <v>430</v>
      </c>
      <c r="J331" s="4" t="s">
        <v>424</v>
      </c>
      <c r="K331" s="4" t="s">
        <v>432</v>
      </c>
    </row>
    <row r="332" spans="1:11">
      <c r="A332" s="4">
        <v>331</v>
      </c>
      <c r="B332" s="4" t="s">
        <v>109</v>
      </c>
      <c r="C332" s="4" t="s">
        <v>765</v>
      </c>
      <c r="D332" s="4" t="s">
        <v>766</v>
      </c>
      <c r="E332" s="4" t="s">
        <v>777</v>
      </c>
      <c r="F332" s="4" t="s">
        <v>778</v>
      </c>
      <c r="G332" s="4" t="s">
        <v>428</v>
      </c>
      <c r="H332" s="4" t="s">
        <v>429</v>
      </c>
      <c r="I332" s="4" t="s">
        <v>430</v>
      </c>
      <c r="J332" s="4" t="s">
        <v>424</v>
      </c>
      <c r="K332" s="4" t="s">
        <v>431</v>
      </c>
    </row>
    <row r="333" spans="1:11">
      <c r="A333" s="4">
        <v>332</v>
      </c>
      <c r="B333" s="4" t="s">
        <v>109</v>
      </c>
      <c r="C333" s="4" t="s">
        <v>765</v>
      </c>
      <c r="D333" s="4" t="s">
        <v>766</v>
      </c>
      <c r="E333" s="4" t="s">
        <v>777</v>
      </c>
      <c r="F333" s="4" t="s">
        <v>778</v>
      </c>
      <c r="G333" s="4" t="s">
        <v>433</v>
      </c>
      <c r="H333" s="4" t="s">
        <v>434</v>
      </c>
      <c r="I333" s="4" t="s">
        <v>435</v>
      </c>
      <c r="J333" s="4" t="s">
        <v>436</v>
      </c>
      <c r="K333" s="4" t="s">
        <v>432</v>
      </c>
    </row>
    <row r="334" spans="1:11">
      <c r="A334" s="4">
        <v>333</v>
      </c>
      <c r="B334" s="4" t="s">
        <v>109</v>
      </c>
      <c r="C334" s="4" t="s">
        <v>765</v>
      </c>
      <c r="D334" s="4" t="s">
        <v>766</v>
      </c>
      <c r="E334" s="4" t="s">
        <v>777</v>
      </c>
      <c r="F334" s="4" t="s">
        <v>778</v>
      </c>
      <c r="G334" s="4" t="s">
        <v>433</v>
      </c>
      <c r="H334" s="4" t="s">
        <v>434</v>
      </c>
      <c r="I334" s="4" t="s">
        <v>435</v>
      </c>
      <c r="J334" s="4" t="s">
        <v>436</v>
      </c>
      <c r="K334" s="4" t="s">
        <v>425</v>
      </c>
    </row>
    <row r="335" spans="1:11">
      <c r="A335" s="4">
        <v>334</v>
      </c>
      <c r="B335" s="4" t="s">
        <v>109</v>
      </c>
      <c r="C335" s="4" t="s">
        <v>765</v>
      </c>
      <c r="D335" s="4" t="s">
        <v>766</v>
      </c>
      <c r="E335" s="4" t="s">
        <v>777</v>
      </c>
      <c r="F335" s="4" t="s">
        <v>778</v>
      </c>
      <c r="G335" s="4" t="s">
        <v>433</v>
      </c>
      <c r="H335" s="4" t="s">
        <v>434</v>
      </c>
      <c r="I335" s="4" t="s">
        <v>435</v>
      </c>
      <c r="J335" s="4" t="s">
        <v>436</v>
      </c>
      <c r="K335" s="4" t="s">
        <v>431</v>
      </c>
    </row>
    <row r="336" spans="1:11">
      <c r="A336" s="4">
        <v>335</v>
      </c>
      <c r="B336" s="4" t="s">
        <v>109</v>
      </c>
      <c r="C336" s="4" t="s">
        <v>765</v>
      </c>
      <c r="D336" s="4" t="s">
        <v>766</v>
      </c>
      <c r="E336" s="4" t="s">
        <v>777</v>
      </c>
      <c r="F336" s="4" t="s">
        <v>778</v>
      </c>
      <c r="G336" s="4" t="s">
        <v>421</v>
      </c>
      <c r="H336" s="4" t="s">
        <v>422</v>
      </c>
      <c r="I336" s="4" t="s">
        <v>423</v>
      </c>
      <c r="J336" s="4" t="s">
        <v>424</v>
      </c>
      <c r="K336" s="4" t="s">
        <v>425</v>
      </c>
    </row>
    <row r="337" spans="1:11">
      <c r="A337" s="4">
        <v>336</v>
      </c>
      <c r="B337" s="4" t="s">
        <v>109</v>
      </c>
      <c r="C337" s="4" t="s">
        <v>765</v>
      </c>
      <c r="D337" s="4" t="s">
        <v>766</v>
      </c>
      <c r="E337" s="4" t="s">
        <v>779</v>
      </c>
      <c r="F337" s="4" t="s">
        <v>780</v>
      </c>
      <c r="G337" s="4" t="s">
        <v>428</v>
      </c>
      <c r="H337" s="4" t="s">
        <v>429</v>
      </c>
      <c r="I337" s="4" t="s">
        <v>430</v>
      </c>
      <c r="J337" s="4" t="s">
        <v>424</v>
      </c>
      <c r="K337" s="4" t="s">
        <v>432</v>
      </c>
    </row>
    <row r="338" spans="1:11">
      <c r="A338" s="4">
        <v>337</v>
      </c>
      <c r="B338" s="4" t="s">
        <v>109</v>
      </c>
      <c r="C338" s="4" t="s">
        <v>765</v>
      </c>
      <c r="D338" s="4" t="s">
        <v>766</v>
      </c>
      <c r="E338" s="4" t="s">
        <v>779</v>
      </c>
      <c r="F338" s="4" t="s">
        <v>780</v>
      </c>
      <c r="G338" s="4" t="s">
        <v>428</v>
      </c>
      <c r="H338" s="4" t="s">
        <v>429</v>
      </c>
      <c r="I338" s="4" t="s">
        <v>430</v>
      </c>
      <c r="J338" s="4" t="s">
        <v>424</v>
      </c>
      <c r="K338" s="4" t="s">
        <v>431</v>
      </c>
    </row>
    <row r="339" spans="1:11">
      <c r="A339" s="4">
        <v>338</v>
      </c>
      <c r="B339" s="4" t="s">
        <v>109</v>
      </c>
      <c r="C339" s="4" t="s">
        <v>765</v>
      </c>
      <c r="D339" s="4" t="s">
        <v>766</v>
      </c>
      <c r="E339" s="4" t="s">
        <v>779</v>
      </c>
      <c r="F339" s="4" t="s">
        <v>780</v>
      </c>
      <c r="G339" s="4" t="s">
        <v>433</v>
      </c>
      <c r="H339" s="4" t="s">
        <v>434</v>
      </c>
      <c r="I339" s="4" t="s">
        <v>435</v>
      </c>
      <c r="J339" s="4" t="s">
        <v>436</v>
      </c>
      <c r="K339" s="4" t="s">
        <v>425</v>
      </c>
    </row>
    <row r="340" spans="1:11">
      <c r="A340" s="4">
        <v>339</v>
      </c>
      <c r="B340" s="4" t="s">
        <v>109</v>
      </c>
      <c r="C340" s="4" t="s">
        <v>765</v>
      </c>
      <c r="D340" s="4" t="s">
        <v>766</v>
      </c>
      <c r="E340" s="4" t="s">
        <v>779</v>
      </c>
      <c r="F340" s="4" t="s">
        <v>780</v>
      </c>
      <c r="G340" s="4" t="s">
        <v>433</v>
      </c>
      <c r="H340" s="4" t="s">
        <v>434</v>
      </c>
      <c r="I340" s="4" t="s">
        <v>435</v>
      </c>
      <c r="J340" s="4" t="s">
        <v>436</v>
      </c>
      <c r="K340" s="4" t="s">
        <v>432</v>
      </c>
    </row>
    <row r="341" spans="1:11">
      <c r="A341" s="4">
        <v>340</v>
      </c>
      <c r="B341" s="4" t="s">
        <v>109</v>
      </c>
      <c r="C341" s="4" t="s">
        <v>765</v>
      </c>
      <c r="D341" s="4" t="s">
        <v>766</v>
      </c>
      <c r="E341" s="4" t="s">
        <v>779</v>
      </c>
      <c r="F341" s="4" t="s">
        <v>780</v>
      </c>
      <c r="G341" s="4" t="s">
        <v>433</v>
      </c>
      <c r="H341" s="4" t="s">
        <v>434</v>
      </c>
      <c r="I341" s="4" t="s">
        <v>435</v>
      </c>
      <c r="J341" s="4" t="s">
        <v>436</v>
      </c>
      <c r="K341" s="4" t="s">
        <v>431</v>
      </c>
    </row>
    <row r="342" spans="1:11">
      <c r="A342" s="4">
        <v>341</v>
      </c>
      <c r="B342" s="4" t="s">
        <v>109</v>
      </c>
      <c r="C342" s="4" t="s">
        <v>765</v>
      </c>
      <c r="D342" s="4" t="s">
        <v>766</v>
      </c>
      <c r="E342" s="4" t="s">
        <v>779</v>
      </c>
      <c r="F342" s="4" t="s">
        <v>780</v>
      </c>
      <c r="G342" s="4" t="s">
        <v>421</v>
      </c>
      <c r="H342" s="4" t="s">
        <v>422</v>
      </c>
      <c r="I342" s="4" t="s">
        <v>423</v>
      </c>
      <c r="J342" s="4" t="s">
        <v>424</v>
      </c>
      <c r="K342" s="4" t="s">
        <v>425</v>
      </c>
    </row>
    <row r="343" spans="1:11">
      <c r="A343" s="4">
        <v>342</v>
      </c>
      <c r="B343" s="4" t="s">
        <v>109</v>
      </c>
      <c r="C343" s="4" t="s">
        <v>765</v>
      </c>
      <c r="D343" s="4" t="s">
        <v>766</v>
      </c>
      <c r="E343" s="4" t="s">
        <v>781</v>
      </c>
      <c r="F343" s="4" t="s">
        <v>782</v>
      </c>
      <c r="G343" s="4" t="s">
        <v>428</v>
      </c>
      <c r="H343" s="4" t="s">
        <v>429</v>
      </c>
      <c r="I343" s="4" t="s">
        <v>430</v>
      </c>
      <c r="J343" s="4" t="s">
        <v>424</v>
      </c>
      <c r="K343" s="4" t="s">
        <v>432</v>
      </c>
    </row>
    <row r="344" spans="1:11">
      <c r="A344" s="4">
        <v>343</v>
      </c>
      <c r="B344" s="4" t="s">
        <v>109</v>
      </c>
      <c r="C344" s="4" t="s">
        <v>765</v>
      </c>
      <c r="D344" s="4" t="s">
        <v>766</v>
      </c>
      <c r="E344" s="4" t="s">
        <v>781</v>
      </c>
      <c r="F344" s="4" t="s">
        <v>782</v>
      </c>
      <c r="G344" s="4" t="s">
        <v>428</v>
      </c>
      <c r="H344" s="4" t="s">
        <v>429</v>
      </c>
      <c r="I344" s="4" t="s">
        <v>430</v>
      </c>
      <c r="J344" s="4" t="s">
        <v>424</v>
      </c>
      <c r="K344" s="4" t="s">
        <v>431</v>
      </c>
    </row>
    <row r="345" spans="1:11">
      <c r="A345" s="4">
        <v>344</v>
      </c>
      <c r="B345" s="4" t="s">
        <v>109</v>
      </c>
      <c r="C345" s="4" t="s">
        <v>765</v>
      </c>
      <c r="D345" s="4" t="s">
        <v>766</v>
      </c>
      <c r="E345" s="4" t="s">
        <v>781</v>
      </c>
      <c r="F345" s="4" t="s">
        <v>782</v>
      </c>
      <c r="G345" s="4" t="s">
        <v>433</v>
      </c>
      <c r="H345" s="4" t="s">
        <v>434</v>
      </c>
      <c r="I345" s="4" t="s">
        <v>435</v>
      </c>
      <c r="J345" s="4" t="s">
        <v>436</v>
      </c>
      <c r="K345" s="4" t="s">
        <v>425</v>
      </c>
    </row>
    <row r="346" spans="1:11">
      <c r="A346" s="4">
        <v>345</v>
      </c>
      <c r="B346" s="4" t="s">
        <v>109</v>
      </c>
      <c r="C346" s="4" t="s">
        <v>765</v>
      </c>
      <c r="D346" s="4" t="s">
        <v>766</v>
      </c>
      <c r="E346" s="4" t="s">
        <v>781</v>
      </c>
      <c r="F346" s="4" t="s">
        <v>782</v>
      </c>
      <c r="G346" s="4" t="s">
        <v>433</v>
      </c>
      <c r="H346" s="4" t="s">
        <v>434</v>
      </c>
      <c r="I346" s="4" t="s">
        <v>435</v>
      </c>
      <c r="J346" s="4" t="s">
        <v>436</v>
      </c>
      <c r="K346" s="4" t="s">
        <v>432</v>
      </c>
    </row>
    <row r="347" spans="1:11">
      <c r="A347" s="4">
        <v>346</v>
      </c>
      <c r="B347" s="4" t="s">
        <v>109</v>
      </c>
      <c r="C347" s="4" t="s">
        <v>765</v>
      </c>
      <c r="D347" s="4" t="s">
        <v>766</v>
      </c>
      <c r="E347" s="4" t="s">
        <v>781</v>
      </c>
      <c r="F347" s="4" t="s">
        <v>782</v>
      </c>
      <c r="G347" s="4" t="s">
        <v>433</v>
      </c>
      <c r="H347" s="4" t="s">
        <v>434</v>
      </c>
      <c r="I347" s="4" t="s">
        <v>435</v>
      </c>
      <c r="J347" s="4" t="s">
        <v>436</v>
      </c>
      <c r="K347" s="4" t="s">
        <v>431</v>
      </c>
    </row>
    <row r="348" spans="1:11">
      <c r="A348" s="4">
        <v>347</v>
      </c>
      <c r="B348" s="4" t="s">
        <v>109</v>
      </c>
      <c r="C348" s="4" t="s">
        <v>765</v>
      </c>
      <c r="D348" s="4" t="s">
        <v>766</v>
      </c>
      <c r="E348" s="4" t="s">
        <v>781</v>
      </c>
      <c r="F348" s="4" t="s">
        <v>782</v>
      </c>
      <c r="G348" s="4" t="s">
        <v>783</v>
      </c>
      <c r="H348" s="4" t="s">
        <v>784</v>
      </c>
      <c r="I348" s="4" t="s">
        <v>785</v>
      </c>
      <c r="J348" s="4" t="s">
        <v>786</v>
      </c>
      <c r="K348" s="4" t="s">
        <v>425</v>
      </c>
    </row>
    <row r="349" spans="1:11">
      <c r="A349" s="4">
        <v>348</v>
      </c>
      <c r="B349" s="4" t="s">
        <v>109</v>
      </c>
      <c r="C349" s="4" t="s">
        <v>765</v>
      </c>
      <c r="D349" s="4" t="s">
        <v>766</v>
      </c>
      <c r="E349" s="4" t="s">
        <v>781</v>
      </c>
      <c r="F349" s="4" t="s">
        <v>782</v>
      </c>
      <c r="G349" s="4" t="s">
        <v>421</v>
      </c>
      <c r="H349" s="4" t="s">
        <v>422</v>
      </c>
      <c r="I349" s="4" t="s">
        <v>423</v>
      </c>
      <c r="J349" s="4" t="s">
        <v>424</v>
      </c>
      <c r="K349" s="4" t="s">
        <v>425</v>
      </c>
    </row>
    <row r="350" spans="1:11">
      <c r="A350" s="4">
        <v>349</v>
      </c>
      <c r="B350" s="4" t="s">
        <v>109</v>
      </c>
      <c r="C350" s="4" t="s">
        <v>765</v>
      </c>
      <c r="D350" s="4" t="s">
        <v>766</v>
      </c>
      <c r="E350" s="4" t="s">
        <v>787</v>
      </c>
      <c r="F350" s="4" t="s">
        <v>788</v>
      </c>
      <c r="G350" s="4" t="s">
        <v>428</v>
      </c>
      <c r="H350" s="4" t="s">
        <v>429</v>
      </c>
      <c r="I350" s="4" t="s">
        <v>430</v>
      </c>
      <c r="J350" s="4" t="s">
        <v>424</v>
      </c>
      <c r="K350" s="4" t="s">
        <v>432</v>
      </c>
    </row>
    <row r="351" spans="1:11">
      <c r="A351" s="4">
        <v>350</v>
      </c>
      <c r="B351" s="4" t="s">
        <v>109</v>
      </c>
      <c r="C351" s="4" t="s">
        <v>765</v>
      </c>
      <c r="D351" s="4" t="s">
        <v>766</v>
      </c>
      <c r="E351" s="4" t="s">
        <v>787</v>
      </c>
      <c r="F351" s="4" t="s">
        <v>788</v>
      </c>
      <c r="G351" s="4" t="s">
        <v>428</v>
      </c>
      <c r="H351" s="4" t="s">
        <v>429</v>
      </c>
      <c r="I351" s="4" t="s">
        <v>430</v>
      </c>
      <c r="J351" s="4" t="s">
        <v>424</v>
      </c>
      <c r="K351" s="4" t="s">
        <v>431</v>
      </c>
    </row>
    <row r="352" spans="1:11">
      <c r="A352" s="4">
        <v>351</v>
      </c>
      <c r="B352" s="4" t="s">
        <v>109</v>
      </c>
      <c r="C352" s="4" t="s">
        <v>765</v>
      </c>
      <c r="D352" s="4" t="s">
        <v>766</v>
      </c>
      <c r="E352" s="4" t="s">
        <v>787</v>
      </c>
      <c r="F352" s="4" t="s">
        <v>788</v>
      </c>
      <c r="G352" s="4" t="s">
        <v>433</v>
      </c>
      <c r="H352" s="4" t="s">
        <v>434</v>
      </c>
      <c r="I352" s="4" t="s">
        <v>435</v>
      </c>
      <c r="J352" s="4" t="s">
        <v>436</v>
      </c>
      <c r="K352" s="4" t="s">
        <v>431</v>
      </c>
    </row>
    <row r="353" spans="1:11">
      <c r="A353" s="4">
        <v>352</v>
      </c>
      <c r="B353" s="4" t="s">
        <v>109</v>
      </c>
      <c r="C353" s="4" t="s">
        <v>765</v>
      </c>
      <c r="D353" s="4" t="s">
        <v>766</v>
      </c>
      <c r="E353" s="4" t="s">
        <v>787</v>
      </c>
      <c r="F353" s="4" t="s">
        <v>788</v>
      </c>
      <c r="G353" s="4" t="s">
        <v>433</v>
      </c>
      <c r="H353" s="4" t="s">
        <v>434</v>
      </c>
      <c r="I353" s="4" t="s">
        <v>435</v>
      </c>
      <c r="J353" s="4" t="s">
        <v>436</v>
      </c>
      <c r="K353" s="4" t="s">
        <v>425</v>
      </c>
    </row>
    <row r="354" spans="1:11">
      <c r="A354" s="4">
        <v>353</v>
      </c>
      <c r="B354" s="4" t="s">
        <v>109</v>
      </c>
      <c r="C354" s="4" t="s">
        <v>765</v>
      </c>
      <c r="D354" s="4" t="s">
        <v>766</v>
      </c>
      <c r="E354" s="4" t="s">
        <v>787</v>
      </c>
      <c r="F354" s="4" t="s">
        <v>788</v>
      </c>
      <c r="G354" s="4" t="s">
        <v>433</v>
      </c>
      <c r="H354" s="4" t="s">
        <v>434</v>
      </c>
      <c r="I354" s="4" t="s">
        <v>435</v>
      </c>
      <c r="J354" s="4" t="s">
        <v>436</v>
      </c>
      <c r="K354" s="4" t="s">
        <v>432</v>
      </c>
    </row>
    <row r="355" spans="1:11">
      <c r="A355" s="4">
        <v>354</v>
      </c>
      <c r="B355" s="4" t="s">
        <v>109</v>
      </c>
      <c r="C355" s="4" t="s">
        <v>765</v>
      </c>
      <c r="D355" s="4" t="s">
        <v>766</v>
      </c>
      <c r="E355" s="4" t="s">
        <v>787</v>
      </c>
      <c r="F355" s="4" t="s">
        <v>788</v>
      </c>
      <c r="G355" s="4" t="s">
        <v>421</v>
      </c>
      <c r="H355" s="4" t="s">
        <v>422</v>
      </c>
      <c r="I355" s="4" t="s">
        <v>423</v>
      </c>
      <c r="J355" s="4" t="s">
        <v>424</v>
      </c>
      <c r="K355" s="4" t="s">
        <v>425</v>
      </c>
    </row>
    <row r="356" spans="1:11">
      <c r="A356" s="4">
        <v>355</v>
      </c>
      <c r="B356" s="4" t="s">
        <v>109</v>
      </c>
      <c r="C356" s="4" t="s">
        <v>765</v>
      </c>
      <c r="D356" s="4" t="s">
        <v>766</v>
      </c>
      <c r="E356" s="4" t="s">
        <v>789</v>
      </c>
      <c r="F356" s="4" t="s">
        <v>790</v>
      </c>
      <c r="G356" s="4" t="s">
        <v>421</v>
      </c>
      <c r="H356" s="4" t="s">
        <v>422</v>
      </c>
      <c r="I356" s="4" t="s">
        <v>423</v>
      </c>
      <c r="J356" s="4" t="s">
        <v>424</v>
      </c>
      <c r="K356" s="4" t="s">
        <v>425</v>
      </c>
    </row>
    <row r="357" spans="1:11">
      <c r="A357" s="4">
        <v>356</v>
      </c>
      <c r="B357" s="4" t="s">
        <v>109</v>
      </c>
      <c r="C357" s="4" t="s">
        <v>791</v>
      </c>
      <c r="D357" s="4" t="s">
        <v>792</v>
      </c>
      <c r="E357" s="4" t="s">
        <v>793</v>
      </c>
      <c r="F357" s="4" t="s">
        <v>794</v>
      </c>
      <c r="G357" s="4" t="s">
        <v>428</v>
      </c>
      <c r="H357" s="4" t="s">
        <v>429</v>
      </c>
      <c r="I357" s="4" t="s">
        <v>430</v>
      </c>
      <c r="J357" s="4" t="s">
        <v>424</v>
      </c>
      <c r="K357" s="4" t="s">
        <v>431</v>
      </c>
    </row>
    <row r="358" spans="1:11">
      <c r="A358" s="4">
        <v>357</v>
      </c>
      <c r="B358" s="4" t="s">
        <v>109</v>
      </c>
      <c r="C358" s="4" t="s">
        <v>791</v>
      </c>
      <c r="D358" s="4" t="s">
        <v>792</v>
      </c>
      <c r="E358" s="4" t="s">
        <v>793</v>
      </c>
      <c r="F358" s="4" t="s">
        <v>794</v>
      </c>
      <c r="G358" s="4" t="s">
        <v>428</v>
      </c>
      <c r="H358" s="4" t="s">
        <v>429</v>
      </c>
      <c r="I358" s="4" t="s">
        <v>430</v>
      </c>
      <c r="J358" s="4" t="s">
        <v>424</v>
      </c>
      <c r="K358" s="4" t="s">
        <v>432</v>
      </c>
    </row>
    <row r="359" spans="1:11">
      <c r="A359" s="4">
        <v>358</v>
      </c>
      <c r="B359" s="4" t="s">
        <v>109</v>
      </c>
      <c r="C359" s="4" t="s">
        <v>791</v>
      </c>
      <c r="D359" s="4" t="s">
        <v>792</v>
      </c>
      <c r="E359" s="4" t="s">
        <v>793</v>
      </c>
      <c r="F359" s="4" t="s">
        <v>794</v>
      </c>
      <c r="G359" s="4" t="s">
        <v>433</v>
      </c>
      <c r="H359" s="4" t="s">
        <v>434</v>
      </c>
      <c r="I359" s="4" t="s">
        <v>435</v>
      </c>
      <c r="J359" s="4" t="s">
        <v>436</v>
      </c>
      <c r="K359" s="4" t="s">
        <v>425</v>
      </c>
    </row>
    <row r="360" spans="1:11">
      <c r="A360" s="4">
        <v>359</v>
      </c>
      <c r="B360" s="4" t="s">
        <v>109</v>
      </c>
      <c r="C360" s="4" t="s">
        <v>791</v>
      </c>
      <c r="D360" s="4" t="s">
        <v>792</v>
      </c>
      <c r="E360" s="4" t="s">
        <v>793</v>
      </c>
      <c r="F360" s="4" t="s">
        <v>794</v>
      </c>
      <c r="G360" s="4" t="s">
        <v>433</v>
      </c>
      <c r="H360" s="4" t="s">
        <v>434</v>
      </c>
      <c r="I360" s="4" t="s">
        <v>435</v>
      </c>
      <c r="J360" s="4" t="s">
        <v>436</v>
      </c>
      <c r="K360" s="4" t="s">
        <v>432</v>
      </c>
    </row>
    <row r="361" spans="1:11">
      <c r="A361" s="4">
        <v>360</v>
      </c>
      <c r="B361" s="4" t="s">
        <v>109</v>
      </c>
      <c r="C361" s="4" t="s">
        <v>791</v>
      </c>
      <c r="D361" s="4" t="s">
        <v>792</v>
      </c>
      <c r="E361" s="4" t="s">
        <v>793</v>
      </c>
      <c r="F361" s="4" t="s">
        <v>794</v>
      </c>
      <c r="G361" s="4" t="s">
        <v>433</v>
      </c>
      <c r="H361" s="4" t="s">
        <v>434</v>
      </c>
      <c r="I361" s="4" t="s">
        <v>435</v>
      </c>
      <c r="J361" s="4" t="s">
        <v>436</v>
      </c>
      <c r="K361" s="4" t="s">
        <v>431</v>
      </c>
    </row>
    <row r="362" spans="1:11">
      <c r="A362" s="4">
        <v>361</v>
      </c>
      <c r="B362" s="4" t="s">
        <v>109</v>
      </c>
      <c r="C362" s="4" t="s">
        <v>791</v>
      </c>
      <c r="D362" s="4" t="s">
        <v>792</v>
      </c>
      <c r="E362" s="4" t="s">
        <v>793</v>
      </c>
      <c r="F362" s="4" t="s">
        <v>794</v>
      </c>
      <c r="G362" s="4" t="s">
        <v>421</v>
      </c>
      <c r="H362" s="4" t="s">
        <v>422</v>
      </c>
      <c r="I362" s="4" t="s">
        <v>423</v>
      </c>
      <c r="J362" s="4" t="s">
        <v>424</v>
      </c>
      <c r="K362" s="4" t="s">
        <v>425</v>
      </c>
    </row>
    <row r="363" spans="1:11">
      <c r="A363" s="4">
        <v>362</v>
      </c>
      <c r="B363" s="4" t="s">
        <v>109</v>
      </c>
      <c r="C363" s="4" t="s">
        <v>791</v>
      </c>
      <c r="D363" s="4" t="s">
        <v>792</v>
      </c>
      <c r="E363" s="4" t="s">
        <v>795</v>
      </c>
      <c r="F363" s="4" t="s">
        <v>796</v>
      </c>
      <c r="G363" s="4" t="s">
        <v>428</v>
      </c>
      <c r="H363" s="4" t="s">
        <v>429</v>
      </c>
      <c r="I363" s="4" t="s">
        <v>430</v>
      </c>
      <c r="J363" s="4" t="s">
        <v>424</v>
      </c>
      <c r="K363" s="4" t="s">
        <v>432</v>
      </c>
    </row>
    <row r="364" spans="1:11">
      <c r="A364" s="4">
        <v>363</v>
      </c>
      <c r="B364" s="4" t="s">
        <v>109</v>
      </c>
      <c r="C364" s="4" t="s">
        <v>791</v>
      </c>
      <c r="D364" s="4" t="s">
        <v>792</v>
      </c>
      <c r="E364" s="4" t="s">
        <v>795</v>
      </c>
      <c r="F364" s="4" t="s">
        <v>796</v>
      </c>
      <c r="G364" s="4" t="s">
        <v>428</v>
      </c>
      <c r="H364" s="4" t="s">
        <v>429</v>
      </c>
      <c r="I364" s="4" t="s">
        <v>430</v>
      </c>
      <c r="J364" s="4" t="s">
        <v>424</v>
      </c>
      <c r="K364" s="4" t="s">
        <v>431</v>
      </c>
    </row>
    <row r="365" spans="1:11">
      <c r="A365" s="4">
        <v>364</v>
      </c>
      <c r="B365" s="4" t="s">
        <v>109</v>
      </c>
      <c r="C365" s="4" t="s">
        <v>791</v>
      </c>
      <c r="D365" s="4" t="s">
        <v>792</v>
      </c>
      <c r="E365" s="4" t="s">
        <v>795</v>
      </c>
      <c r="F365" s="4" t="s">
        <v>796</v>
      </c>
      <c r="G365" s="4" t="s">
        <v>433</v>
      </c>
      <c r="H365" s="4" t="s">
        <v>434</v>
      </c>
      <c r="I365" s="4" t="s">
        <v>435</v>
      </c>
      <c r="J365" s="4" t="s">
        <v>436</v>
      </c>
      <c r="K365" s="4" t="s">
        <v>431</v>
      </c>
    </row>
    <row r="366" spans="1:11">
      <c r="A366" s="4">
        <v>365</v>
      </c>
      <c r="B366" s="4" t="s">
        <v>109</v>
      </c>
      <c r="C366" s="4" t="s">
        <v>791</v>
      </c>
      <c r="D366" s="4" t="s">
        <v>792</v>
      </c>
      <c r="E366" s="4" t="s">
        <v>795</v>
      </c>
      <c r="F366" s="4" t="s">
        <v>796</v>
      </c>
      <c r="G366" s="4" t="s">
        <v>433</v>
      </c>
      <c r="H366" s="4" t="s">
        <v>434</v>
      </c>
      <c r="I366" s="4" t="s">
        <v>435</v>
      </c>
      <c r="J366" s="4" t="s">
        <v>436</v>
      </c>
      <c r="K366" s="4" t="s">
        <v>425</v>
      </c>
    </row>
    <row r="367" spans="1:11">
      <c r="A367" s="4">
        <v>366</v>
      </c>
      <c r="B367" s="4" t="s">
        <v>109</v>
      </c>
      <c r="C367" s="4" t="s">
        <v>791</v>
      </c>
      <c r="D367" s="4" t="s">
        <v>792</v>
      </c>
      <c r="E367" s="4" t="s">
        <v>795</v>
      </c>
      <c r="F367" s="4" t="s">
        <v>796</v>
      </c>
      <c r="G367" s="4" t="s">
        <v>433</v>
      </c>
      <c r="H367" s="4" t="s">
        <v>434</v>
      </c>
      <c r="I367" s="4" t="s">
        <v>435</v>
      </c>
      <c r="J367" s="4" t="s">
        <v>436</v>
      </c>
      <c r="K367" s="4" t="s">
        <v>432</v>
      </c>
    </row>
    <row r="368" spans="1:11">
      <c r="A368" s="4">
        <v>367</v>
      </c>
      <c r="B368" s="4" t="s">
        <v>109</v>
      </c>
      <c r="C368" s="4" t="s">
        <v>791</v>
      </c>
      <c r="D368" s="4" t="s">
        <v>792</v>
      </c>
      <c r="E368" s="4" t="s">
        <v>795</v>
      </c>
      <c r="F368" s="4" t="s">
        <v>796</v>
      </c>
      <c r="G368" s="4" t="s">
        <v>797</v>
      </c>
      <c r="H368" s="4" t="s">
        <v>798</v>
      </c>
      <c r="I368" s="4" t="s">
        <v>799</v>
      </c>
      <c r="J368" s="4" t="s">
        <v>800</v>
      </c>
      <c r="K368" s="4" t="s">
        <v>425</v>
      </c>
    </row>
    <row r="369" spans="1:11">
      <c r="A369" s="4">
        <v>368</v>
      </c>
      <c r="B369" s="4" t="s">
        <v>109</v>
      </c>
      <c r="C369" s="4" t="s">
        <v>791</v>
      </c>
      <c r="D369" s="4" t="s">
        <v>792</v>
      </c>
      <c r="E369" s="4" t="s">
        <v>795</v>
      </c>
      <c r="F369" s="4" t="s">
        <v>796</v>
      </c>
      <c r="G369" s="4" t="s">
        <v>421</v>
      </c>
      <c r="H369" s="4" t="s">
        <v>422</v>
      </c>
      <c r="I369" s="4" t="s">
        <v>423</v>
      </c>
      <c r="J369" s="4" t="s">
        <v>424</v>
      </c>
      <c r="K369" s="4" t="s">
        <v>425</v>
      </c>
    </row>
    <row r="370" spans="1:11">
      <c r="A370" s="4">
        <v>369</v>
      </c>
      <c r="B370" s="4" t="s">
        <v>109</v>
      </c>
      <c r="C370" s="4" t="s">
        <v>791</v>
      </c>
      <c r="D370" s="4" t="s">
        <v>792</v>
      </c>
      <c r="E370" s="4" t="s">
        <v>791</v>
      </c>
      <c r="F370" s="4" t="s">
        <v>792</v>
      </c>
      <c r="G370" s="4" t="s">
        <v>428</v>
      </c>
      <c r="H370" s="4" t="s">
        <v>429</v>
      </c>
      <c r="I370" s="4" t="s">
        <v>430</v>
      </c>
      <c r="J370" s="4" t="s">
        <v>424</v>
      </c>
      <c r="K370" s="4" t="s">
        <v>431</v>
      </c>
    </row>
    <row r="371" spans="1:11">
      <c r="A371" s="4">
        <v>370</v>
      </c>
      <c r="B371" s="4" t="s">
        <v>109</v>
      </c>
      <c r="C371" s="4" t="s">
        <v>791</v>
      </c>
      <c r="D371" s="4" t="s">
        <v>792</v>
      </c>
      <c r="E371" s="4" t="s">
        <v>791</v>
      </c>
      <c r="F371" s="4" t="s">
        <v>792</v>
      </c>
      <c r="G371" s="4" t="s">
        <v>428</v>
      </c>
      <c r="H371" s="4" t="s">
        <v>429</v>
      </c>
      <c r="I371" s="4" t="s">
        <v>430</v>
      </c>
      <c r="J371" s="4" t="s">
        <v>424</v>
      </c>
      <c r="K371" s="4" t="s">
        <v>432</v>
      </c>
    </row>
    <row r="372" spans="1:11">
      <c r="A372" s="4">
        <v>371</v>
      </c>
      <c r="B372" s="4" t="s">
        <v>109</v>
      </c>
      <c r="C372" s="4" t="s">
        <v>791</v>
      </c>
      <c r="D372" s="4" t="s">
        <v>792</v>
      </c>
      <c r="E372" s="4" t="s">
        <v>791</v>
      </c>
      <c r="F372" s="4" t="s">
        <v>792</v>
      </c>
      <c r="G372" s="4" t="s">
        <v>433</v>
      </c>
      <c r="H372" s="4" t="s">
        <v>434</v>
      </c>
      <c r="I372" s="4" t="s">
        <v>435</v>
      </c>
      <c r="J372" s="4" t="s">
        <v>436</v>
      </c>
      <c r="K372" s="4" t="s">
        <v>432</v>
      </c>
    </row>
    <row r="373" spans="1:11">
      <c r="A373" s="4">
        <v>372</v>
      </c>
      <c r="B373" s="4" t="s">
        <v>109</v>
      </c>
      <c r="C373" s="4" t="s">
        <v>791</v>
      </c>
      <c r="D373" s="4" t="s">
        <v>792</v>
      </c>
      <c r="E373" s="4" t="s">
        <v>791</v>
      </c>
      <c r="F373" s="4" t="s">
        <v>792</v>
      </c>
      <c r="G373" s="4" t="s">
        <v>433</v>
      </c>
      <c r="H373" s="4" t="s">
        <v>434</v>
      </c>
      <c r="I373" s="4" t="s">
        <v>435</v>
      </c>
      <c r="J373" s="4" t="s">
        <v>436</v>
      </c>
      <c r="K373" s="4" t="s">
        <v>425</v>
      </c>
    </row>
    <row r="374" spans="1:11">
      <c r="A374" s="4">
        <v>373</v>
      </c>
      <c r="B374" s="4" t="s">
        <v>109</v>
      </c>
      <c r="C374" s="4" t="s">
        <v>791</v>
      </c>
      <c r="D374" s="4" t="s">
        <v>792</v>
      </c>
      <c r="E374" s="4" t="s">
        <v>791</v>
      </c>
      <c r="F374" s="4" t="s">
        <v>792</v>
      </c>
      <c r="G374" s="4" t="s">
        <v>433</v>
      </c>
      <c r="H374" s="4" t="s">
        <v>434</v>
      </c>
      <c r="I374" s="4" t="s">
        <v>435</v>
      </c>
      <c r="J374" s="4" t="s">
        <v>436</v>
      </c>
      <c r="K374" s="4" t="s">
        <v>431</v>
      </c>
    </row>
    <row r="375" spans="1:11">
      <c r="A375" s="4">
        <v>374</v>
      </c>
      <c r="B375" s="4" t="s">
        <v>109</v>
      </c>
      <c r="C375" s="4" t="s">
        <v>791</v>
      </c>
      <c r="D375" s="4" t="s">
        <v>792</v>
      </c>
      <c r="E375" s="4" t="s">
        <v>791</v>
      </c>
      <c r="F375" s="4" t="s">
        <v>792</v>
      </c>
      <c r="G375" s="4" t="s">
        <v>801</v>
      </c>
      <c r="H375" s="4" t="s">
        <v>802</v>
      </c>
      <c r="I375" s="4" t="s">
        <v>803</v>
      </c>
      <c r="J375" s="4" t="s">
        <v>800</v>
      </c>
      <c r="K375" s="4" t="s">
        <v>449</v>
      </c>
    </row>
    <row r="376" spans="1:11">
      <c r="A376" s="4">
        <v>375</v>
      </c>
      <c r="B376" s="4" t="s">
        <v>109</v>
      </c>
      <c r="C376" s="4" t="s">
        <v>791</v>
      </c>
      <c r="D376" s="4" t="s">
        <v>792</v>
      </c>
      <c r="E376" s="4" t="s">
        <v>791</v>
      </c>
      <c r="F376" s="4" t="s">
        <v>792</v>
      </c>
      <c r="G376" s="4" t="s">
        <v>421</v>
      </c>
      <c r="H376" s="4" t="s">
        <v>422</v>
      </c>
      <c r="I376" s="4" t="s">
        <v>423</v>
      </c>
      <c r="J376" s="4" t="s">
        <v>424</v>
      </c>
      <c r="K376" s="4" t="s">
        <v>425</v>
      </c>
    </row>
    <row r="377" spans="1:11">
      <c r="A377" s="4">
        <v>376</v>
      </c>
      <c r="B377" s="4" t="s">
        <v>109</v>
      </c>
      <c r="C377" s="4" t="s">
        <v>791</v>
      </c>
      <c r="D377" s="4" t="s">
        <v>792</v>
      </c>
      <c r="E377" s="4" t="s">
        <v>804</v>
      </c>
      <c r="F377" s="4" t="s">
        <v>805</v>
      </c>
      <c r="G377" s="4" t="s">
        <v>428</v>
      </c>
      <c r="H377" s="4" t="s">
        <v>429</v>
      </c>
      <c r="I377" s="4" t="s">
        <v>430</v>
      </c>
      <c r="J377" s="4" t="s">
        <v>424</v>
      </c>
      <c r="K377" s="4" t="s">
        <v>431</v>
      </c>
    </row>
    <row r="378" spans="1:11">
      <c r="A378" s="4">
        <v>377</v>
      </c>
      <c r="B378" s="4" t="s">
        <v>109</v>
      </c>
      <c r="C378" s="4" t="s">
        <v>791</v>
      </c>
      <c r="D378" s="4" t="s">
        <v>792</v>
      </c>
      <c r="E378" s="4" t="s">
        <v>804</v>
      </c>
      <c r="F378" s="4" t="s">
        <v>805</v>
      </c>
      <c r="G378" s="4" t="s">
        <v>428</v>
      </c>
      <c r="H378" s="4" t="s">
        <v>429</v>
      </c>
      <c r="I378" s="4" t="s">
        <v>430</v>
      </c>
      <c r="J378" s="4" t="s">
        <v>424</v>
      </c>
      <c r="K378" s="4" t="s">
        <v>432</v>
      </c>
    </row>
    <row r="379" spans="1:11">
      <c r="A379" s="4">
        <v>378</v>
      </c>
      <c r="B379" s="4" t="s">
        <v>109</v>
      </c>
      <c r="C379" s="4" t="s">
        <v>791</v>
      </c>
      <c r="D379" s="4" t="s">
        <v>792</v>
      </c>
      <c r="E379" s="4" t="s">
        <v>804</v>
      </c>
      <c r="F379" s="4" t="s">
        <v>805</v>
      </c>
      <c r="G379" s="4" t="s">
        <v>433</v>
      </c>
      <c r="H379" s="4" t="s">
        <v>434</v>
      </c>
      <c r="I379" s="4" t="s">
        <v>435</v>
      </c>
      <c r="J379" s="4" t="s">
        <v>436</v>
      </c>
      <c r="K379" s="4" t="s">
        <v>431</v>
      </c>
    </row>
    <row r="380" spans="1:11">
      <c r="A380" s="4">
        <v>379</v>
      </c>
      <c r="B380" s="4" t="s">
        <v>109</v>
      </c>
      <c r="C380" s="4" t="s">
        <v>791</v>
      </c>
      <c r="D380" s="4" t="s">
        <v>792</v>
      </c>
      <c r="E380" s="4" t="s">
        <v>804</v>
      </c>
      <c r="F380" s="4" t="s">
        <v>805</v>
      </c>
      <c r="G380" s="4" t="s">
        <v>433</v>
      </c>
      <c r="H380" s="4" t="s">
        <v>434</v>
      </c>
      <c r="I380" s="4" t="s">
        <v>435</v>
      </c>
      <c r="J380" s="4" t="s">
        <v>436</v>
      </c>
      <c r="K380" s="4" t="s">
        <v>425</v>
      </c>
    </row>
    <row r="381" spans="1:11">
      <c r="A381" s="4">
        <v>380</v>
      </c>
      <c r="B381" s="4" t="s">
        <v>109</v>
      </c>
      <c r="C381" s="4" t="s">
        <v>791</v>
      </c>
      <c r="D381" s="4" t="s">
        <v>792</v>
      </c>
      <c r="E381" s="4" t="s">
        <v>804</v>
      </c>
      <c r="F381" s="4" t="s">
        <v>805</v>
      </c>
      <c r="G381" s="4" t="s">
        <v>433</v>
      </c>
      <c r="H381" s="4" t="s">
        <v>434</v>
      </c>
      <c r="I381" s="4" t="s">
        <v>435</v>
      </c>
      <c r="J381" s="4" t="s">
        <v>436</v>
      </c>
      <c r="K381" s="4" t="s">
        <v>432</v>
      </c>
    </row>
    <row r="382" spans="1:11">
      <c r="A382" s="4">
        <v>381</v>
      </c>
      <c r="B382" s="4" t="s">
        <v>109</v>
      </c>
      <c r="C382" s="4" t="s">
        <v>791</v>
      </c>
      <c r="D382" s="4" t="s">
        <v>792</v>
      </c>
      <c r="E382" s="4" t="s">
        <v>804</v>
      </c>
      <c r="F382" s="4" t="s">
        <v>805</v>
      </c>
      <c r="G382" s="4" t="s">
        <v>421</v>
      </c>
      <c r="H382" s="4" t="s">
        <v>422</v>
      </c>
      <c r="I382" s="4" t="s">
        <v>423</v>
      </c>
      <c r="J382" s="4" t="s">
        <v>424</v>
      </c>
      <c r="K382" s="4" t="s">
        <v>425</v>
      </c>
    </row>
    <row r="383" spans="1:11">
      <c r="A383" s="4">
        <v>382</v>
      </c>
      <c r="B383" s="4" t="s">
        <v>109</v>
      </c>
      <c r="C383" s="4" t="s">
        <v>791</v>
      </c>
      <c r="D383" s="4" t="s">
        <v>792</v>
      </c>
      <c r="E383" s="4" t="s">
        <v>806</v>
      </c>
      <c r="F383" s="4" t="s">
        <v>807</v>
      </c>
      <c r="G383" s="4" t="s">
        <v>428</v>
      </c>
      <c r="H383" s="4" t="s">
        <v>429</v>
      </c>
      <c r="I383" s="4" t="s">
        <v>430</v>
      </c>
      <c r="J383" s="4" t="s">
        <v>424</v>
      </c>
      <c r="K383" s="4" t="s">
        <v>432</v>
      </c>
    </row>
    <row r="384" spans="1:11">
      <c r="A384" s="4">
        <v>383</v>
      </c>
      <c r="B384" s="4" t="s">
        <v>109</v>
      </c>
      <c r="C384" s="4" t="s">
        <v>791</v>
      </c>
      <c r="D384" s="4" t="s">
        <v>792</v>
      </c>
      <c r="E384" s="4" t="s">
        <v>806</v>
      </c>
      <c r="F384" s="4" t="s">
        <v>807</v>
      </c>
      <c r="G384" s="4" t="s">
        <v>428</v>
      </c>
      <c r="H384" s="4" t="s">
        <v>429</v>
      </c>
      <c r="I384" s="4" t="s">
        <v>430</v>
      </c>
      <c r="J384" s="4" t="s">
        <v>424</v>
      </c>
      <c r="K384" s="4" t="s">
        <v>431</v>
      </c>
    </row>
    <row r="385" spans="1:11">
      <c r="A385" s="4">
        <v>384</v>
      </c>
      <c r="B385" s="4" t="s">
        <v>109</v>
      </c>
      <c r="C385" s="4" t="s">
        <v>791</v>
      </c>
      <c r="D385" s="4" t="s">
        <v>792</v>
      </c>
      <c r="E385" s="4" t="s">
        <v>806</v>
      </c>
      <c r="F385" s="4" t="s">
        <v>807</v>
      </c>
      <c r="G385" s="4" t="s">
        <v>433</v>
      </c>
      <c r="H385" s="4" t="s">
        <v>434</v>
      </c>
      <c r="I385" s="4" t="s">
        <v>435</v>
      </c>
      <c r="J385" s="4" t="s">
        <v>436</v>
      </c>
      <c r="K385" s="4" t="s">
        <v>432</v>
      </c>
    </row>
    <row r="386" spans="1:11">
      <c r="A386" s="4">
        <v>385</v>
      </c>
      <c r="B386" s="4" t="s">
        <v>109</v>
      </c>
      <c r="C386" s="4" t="s">
        <v>791</v>
      </c>
      <c r="D386" s="4" t="s">
        <v>792</v>
      </c>
      <c r="E386" s="4" t="s">
        <v>806</v>
      </c>
      <c r="F386" s="4" t="s">
        <v>807</v>
      </c>
      <c r="G386" s="4" t="s">
        <v>433</v>
      </c>
      <c r="H386" s="4" t="s">
        <v>434</v>
      </c>
      <c r="I386" s="4" t="s">
        <v>435</v>
      </c>
      <c r="J386" s="4" t="s">
        <v>436</v>
      </c>
      <c r="K386" s="4" t="s">
        <v>425</v>
      </c>
    </row>
    <row r="387" spans="1:11">
      <c r="A387" s="4">
        <v>386</v>
      </c>
      <c r="B387" s="4" t="s">
        <v>109</v>
      </c>
      <c r="C387" s="4" t="s">
        <v>791</v>
      </c>
      <c r="D387" s="4" t="s">
        <v>792</v>
      </c>
      <c r="E387" s="4" t="s">
        <v>806</v>
      </c>
      <c r="F387" s="4" t="s">
        <v>807</v>
      </c>
      <c r="G387" s="4" t="s">
        <v>433</v>
      </c>
      <c r="H387" s="4" t="s">
        <v>434</v>
      </c>
      <c r="I387" s="4" t="s">
        <v>435</v>
      </c>
      <c r="J387" s="4" t="s">
        <v>436</v>
      </c>
      <c r="K387" s="4" t="s">
        <v>431</v>
      </c>
    </row>
    <row r="388" spans="1:11">
      <c r="A388" s="4">
        <v>387</v>
      </c>
      <c r="B388" s="4" t="s">
        <v>109</v>
      </c>
      <c r="C388" s="4" t="s">
        <v>791</v>
      </c>
      <c r="D388" s="4" t="s">
        <v>792</v>
      </c>
      <c r="E388" s="4" t="s">
        <v>806</v>
      </c>
      <c r="F388" s="4" t="s">
        <v>807</v>
      </c>
      <c r="G388" s="4" t="s">
        <v>421</v>
      </c>
      <c r="H388" s="4" t="s">
        <v>422</v>
      </c>
      <c r="I388" s="4" t="s">
        <v>423</v>
      </c>
      <c r="J388" s="4" t="s">
        <v>424</v>
      </c>
      <c r="K388" s="4" t="s">
        <v>425</v>
      </c>
    </row>
    <row r="389" spans="1:11">
      <c r="A389" s="4">
        <v>388</v>
      </c>
      <c r="B389" s="4" t="s">
        <v>109</v>
      </c>
      <c r="C389" s="4" t="s">
        <v>791</v>
      </c>
      <c r="D389" s="4" t="s">
        <v>792</v>
      </c>
      <c r="E389" s="4" t="s">
        <v>808</v>
      </c>
      <c r="F389" s="4" t="s">
        <v>809</v>
      </c>
      <c r="G389" s="4" t="s">
        <v>421</v>
      </c>
      <c r="H389" s="4" t="s">
        <v>422</v>
      </c>
      <c r="I389" s="4" t="s">
        <v>423</v>
      </c>
      <c r="J389" s="4" t="s">
        <v>424</v>
      </c>
      <c r="K389" s="4" t="s">
        <v>425</v>
      </c>
    </row>
    <row r="390" spans="1:11">
      <c r="A390" s="4">
        <v>389</v>
      </c>
      <c r="B390" s="4" t="s">
        <v>109</v>
      </c>
      <c r="C390" s="4" t="s">
        <v>810</v>
      </c>
      <c r="D390" s="4" t="s">
        <v>811</v>
      </c>
      <c r="E390" s="4" t="s">
        <v>810</v>
      </c>
      <c r="F390" s="4" t="s">
        <v>811</v>
      </c>
      <c r="G390" s="4" t="s">
        <v>428</v>
      </c>
      <c r="H390" s="4" t="s">
        <v>429</v>
      </c>
      <c r="I390" s="4" t="s">
        <v>430</v>
      </c>
      <c r="J390" s="4" t="s">
        <v>424</v>
      </c>
      <c r="K390" s="4" t="s">
        <v>432</v>
      </c>
    </row>
    <row r="391" spans="1:11">
      <c r="A391" s="4">
        <v>390</v>
      </c>
      <c r="B391" s="4" t="s">
        <v>109</v>
      </c>
      <c r="C391" s="4" t="s">
        <v>810</v>
      </c>
      <c r="D391" s="4" t="s">
        <v>811</v>
      </c>
      <c r="E391" s="4" t="s">
        <v>810</v>
      </c>
      <c r="F391" s="4" t="s">
        <v>811</v>
      </c>
      <c r="G391" s="4" t="s">
        <v>428</v>
      </c>
      <c r="H391" s="4" t="s">
        <v>429</v>
      </c>
      <c r="I391" s="4" t="s">
        <v>430</v>
      </c>
      <c r="J391" s="4" t="s">
        <v>424</v>
      </c>
      <c r="K391" s="4" t="s">
        <v>431</v>
      </c>
    </row>
    <row r="392" spans="1:11">
      <c r="A392" s="4">
        <v>391</v>
      </c>
      <c r="B392" s="4" t="s">
        <v>109</v>
      </c>
      <c r="C392" s="4" t="s">
        <v>810</v>
      </c>
      <c r="D392" s="4" t="s">
        <v>811</v>
      </c>
      <c r="E392" s="4" t="s">
        <v>810</v>
      </c>
      <c r="F392" s="4" t="s">
        <v>811</v>
      </c>
      <c r="G392" s="4" t="s">
        <v>433</v>
      </c>
      <c r="H392" s="4" t="s">
        <v>434</v>
      </c>
      <c r="I392" s="4" t="s">
        <v>435</v>
      </c>
      <c r="J392" s="4" t="s">
        <v>436</v>
      </c>
      <c r="K392" s="4" t="s">
        <v>432</v>
      </c>
    </row>
    <row r="393" spans="1:11">
      <c r="A393" s="4">
        <v>392</v>
      </c>
      <c r="B393" s="4" t="s">
        <v>109</v>
      </c>
      <c r="C393" s="4" t="s">
        <v>810</v>
      </c>
      <c r="D393" s="4" t="s">
        <v>811</v>
      </c>
      <c r="E393" s="4" t="s">
        <v>810</v>
      </c>
      <c r="F393" s="4" t="s">
        <v>811</v>
      </c>
      <c r="G393" s="4" t="s">
        <v>433</v>
      </c>
      <c r="H393" s="4" t="s">
        <v>434</v>
      </c>
      <c r="I393" s="4" t="s">
        <v>435</v>
      </c>
      <c r="J393" s="4" t="s">
        <v>436</v>
      </c>
      <c r="K393" s="4" t="s">
        <v>425</v>
      </c>
    </row>
    <row r="394" spans="1:11">
      <c r="A394" s="4">
        <v>393</v>
      </c>
      <c r="B394" s="4" t="s">
        <v>109</v>
      </c>
      <c r="C394" s="4" t="s">
        <v>810</v>
      </c>
      <c r="D394" s="4" t="s">
        <v>811</v>
      </c>
      <c r="E394" s="4" t="s">
        <v>810</v>
      </c>
      <c r="F394" s="4" t="s">
        <v>811</v>
      </c>
      <c r="G394" s="4" t="s">
        <v>433</v>
      </c>
      <c r="H394" s="4" t="s">
        <v>434</v>
      </c>
      <c r="I394" s="4" t="s">
        <v>435</v>
      </c>
      <c r="J394" s="4" t="s">
        <v>436</v>
      </c>
      <c r="K394" s="4" t="s">
        <v>431</v>
      </c>
    </row>
    <row r="395" spans="1:11">
      <c r="A395" s="4">
        <v>394</v>
      </c>
      <c r="B395" s="4" t="s">
        <v>109</v>
      </c>
      <c r="C395" s="4" t="s">
        <v>810</v>
      </c>
      <c r="D395" s="4" t="s">
        <v>811</v>
      </c>
      <c r="E395" s="4" t="s">
        <v>810</v>
      </c>
      <c r="F395" s="4" t="s">
        <v>811</v>
      </c>
      <c r="G395" s="4" t="s">
        <v>812</v>
      </c>
      <c r="H395" s="4" t="s">
        <v>813</v>
      </c>
      <c r="I395" s="4" t="s">
        <v>814</v>
      </c>
      <c r="J395" s="4" t="s">
        <v>815</v>
      </c>
      <c r="K395" s="4" t="s">
        <v>425</v>
      </c>
    </row>
    <row r="396" spans="1:11">
      <c r="A396" s="4">
        <v>395</v>
      </c>
      <c r="B396" s="4" t="s">
        <v>109</v>
      </c>
      <c r="C396" s="4" t="s">
        <v>810</v>
      </c>
      <c r="D396" s="4" t="s">
        <v>811</v>
      </c>
      <c r="E396" s="4" t="s">
        <v>810</v>
      </c>
      <c r="F396" s="4" t="s">
        <v>811</v>
      </c>
      <c r="G396" s="4" t="s">
        <v>816</v>
      </c>
      <c r="H396" s="4" t="s">
        <v>817</v>
      </c>
      <c r="I396" s="4" t="s">
        <v>818</v>
      </c>
      <c r="J396" s="4" t="s">
        <v>815</v>
      </c>
      <c r="K396" s="4" t="s">
        <v>449</v>
      </c>
    </row>
    <row r="397" spans="1:11">
      <c r="A397" s="4">
        <v>396</v>
      </c>
      <c r="B397" s="4" t="s">
        <v>109</v>
      </c>
      <c r="C397" s="4" t="s">
        <v>810</v>
      </c>
      <c r="D397" s="4" t="s">
        <v>811</v>
      </c>
      <c r="E397" s="4" t="s">
        <v>810</v>
      </c>
      <c r="F397" s="4" t="s">
        <v>811</v>
      </c>
      <c r="G397" s="4" t="s">
        <v>421</v>
      </c>
      <c r="H397" s="4" t="s">
        <v>422</v>
      </c>
      <c r="I397" s="4" t="s">
        <v>423</v>
      </c>
      <c r="J397" s="4" t="s">
        <v>424</v>
      </c>
      <c r="K397" s="4" t="s">
        <v>425</v>
      </c>
    </row>
    <row r="398" spans="1:11">
      <c r="A398" s="4">
        <v>397</v>
      </c>
      <c r="B398" s="4" t="s">
        <v>109</v>
      </c>
      <c r="C398" s="4" t="s">
        <v>819</v>
      </c>
      <c r="D398" s="4" t="s">
        <v>820</v>
      </c>
      <c r="E398" s="4" t="s">
        <v>821</v>
      </c>
      <c r="F398" s="4" t="s">
        <v>822</v>
      </c>
      <c r="G398" s="4" t="s">
        <v>428</v>
      </c>
      <c r="H398" s="4" t="s">
        <v>429</v>
      </c>
      <c r="I398" s="4" t="s">
        <v>430</v>
      </c>
      <c r="J398" s="4" t="s">
        <v>424</v>
      </c>
      <c r="K398" s="4" t="s">
        <v>432</v>
      </c>
    </row>
    <row r="399" spans="1:11">
      <c r="A399" s="4">
        <v>398</v>
      </c>
      <c r="B399" s="4" t="s">
        <v>109</v>
      </c>
      <c r="C399" s="4" t="s">
        <v>819</v>
      </c>
      <c r="D399" s="4" t="s">
        <v>820</v>
      </c>
      <c r="E399" s="4" t="s">
        <v>821</v>
      </c>
      <c r="F399" s="4" t="s">
        <v>822</v>
      </c>
      <c r="G399" s="4" t="s">
        <v>428</v>
      </c>
      <c r="H399" s="4" t="s">
        <v>429</v>
      </c>
      <c r="I399" s="4" t="s">
        <v>430</v>
      </c>
      <c r="J399" s="4" t="s">
        <v>424</v>
      </c>
      <c r="K399" s="4" t="s">
        <v>431</v>
      </c>
    </row>
    <row r="400" spans="1:11">
      <c r="A400" s="4">
        <v>399</v>
      </c>
      <c r="B400" s="4" t="s">
        <v>109</v>
      </c>
      <c r="C400" s="4" t="s">
        <v>819</v>
      </c>
      <c r="D400" s="4" t="s">
        <v>820</v>
      </c>
      <c r="E400" s="4" t="s">
        <v>821</v>
      </c>
      <c r="F400" s="4" t="s">
        <v>822</v>
      </c>
      <c r="G400" s="4" t="s">
        <v>433</v>
      </c>
      <c r="H400" s="4" t="s">
        <v>434</v>
      </c>
      <c r="I400" s="4" t="s">
        <v>435</v>
      </c>
      <c r="J400" s="4" t="s">
        <v>436</v>
      </c>
      <c r="K400" s="4" t="s">
        <v>432</v>
      </c>
    </row>
    <row r="401" spans="1:11">
      <c r="A401" s="4">
        <v>400</v>
      </c>
      <c r="B401" s="4" t="s">
        <v>109</v>
      </c>
      <c r="C401" s="4" t="s">
        <v>819</v>
      </c>
      <c r="D401" s="4" t="s">
        <v>820</v>
      </c>
      <c r="E401" s="4" t="s">
        <v>821</v>
      </c>
      <c r="F401" s="4" t="s">
        <v>822</v>
      </c>
      <c r="G401" s="4" t="s">
        <v>433</v>
      </c>
      <c r="H401" s="4" t="s">
        <v>434</v>
      </c>
      <c r="I401" s="4" t="s">
        <v>435</v>
      </c>
      <c r="J401" s="4" t="s">
        <v>436</v>
      </c>
      <c r="K401" s="4" t="s">
        <v>425</v>
      </c>
    </row>
    <row r="402" spans="1:11">
      <c r="A402" s="4">
        <v>401</v>
      </c>
      <c r="B402" s="4" t="s">
        <v>109</v>
      </c>
      <c r="C402" s="4" t="s">
        <v>819</v>
      </c>
      <c r="D402" s="4" t="s">
        <v>820</v>
      </c>
      <c r="E402" s="4" t="s">
        <v>821</v>
      </c>
      <c r="F402" s="4" t="s">
        <v>822</v>
      </c>
      <c r="G402" s="4" t="s">
        <v>433</v>
      </c>
      <c r="H402" s="4" t="s">
        <v>434</v>
      </c>
      <c r="I402" s="4" t="s">
        <v>435</v>
      </c>
      <c r="J402" s="4" t="s">
        <v>436</v>
      </c>
      <c r="K402" s="4" t="s">
        <v>431</v>
      </c>
    </row>
    <row r="403" spans="1:11">
      <c r="A403" s="4">
        <v>402</v>
      </c>
      <c r="B403" s="4" t="s">
        <v>109</v>
      </c>
      <c r="C403" s="4" t="s">
        <v>819</v>
      </c>
      <c r="D403" s="4" t="s">
        <v>820</v>
      </c>
      <c r="E403" s="4" t="s">
        <v>821</v>
      </c>
      <c r="F403" s="4" t="s">
        <v>822</v>
      </c>
      <c r="G403" s="4" t="s">
        <v>421</v>
      </c>
      <c r="H403" s="4" t="s">
        <v>422</v>
      </c>
      <c r="I403" s="4" t="s">
        <v>423</v>
      </c>
      <c r="J403" s="4" t="s">
        <v>424</v>
      </c>
      <c r="K403" s="4" t="s">
        <v>425</v>
      </c>
    </row>
    <row r="404" spans="1:11">
      <c r="A404" s="4">
        <v>403</v>
      </c>
      <c r="B404" s="4" t="s">
        <v>109</v>
      </c>
      <c r="C404" s="4" t="s">
        <v>819</v>
      </c>
      <c r="D404" s="4" t="s">
        <v>820</v>
      </c>
      <c r="E404" s="4" t="s">
        <v>823</v>
      </c>
      <c r="F404" s="4" t="s">
        <v>824</v>
      </c>
      <c r="G404" s="4" t="s">
        <v>428</v>
      </c>
      <c r="H404" s="4" t="s">
        <v>429</v>
      </c>
      <c r="I404" s="4" t="s">
        <v>430</v>
      </c>
      <c r="J404" s="4" t="s">
        <v>424</v>
      </c>
      <c r="K404" s="4" t="s">
        <v>432</v>
      </c>
    </row>
    <row r="405" spans="1:11">
      <c r="A405" s="4">
        <v>404</v>
      </c>
      <c r="B405" s="4" t="s">
        <v>109</v>
      </c>
      <c r="C405" s="4" t="s">
        <v>819</v>
      </c>
      <c r="D405" s="4" t="s">
        <v>820</v>
      </c>
      <c r="E405" s="4" t="s">
        <v>823</v>
      </c>
      <c r="F405" s="4" t="s">
        <v>824</v>
      </c>
      <c r="G405" s="4" t="s">
        <v>428</v>
      </c>
      <c r="H405" s="4" t="s">
        <v>429</v>
      </c>
      <c r="I405" s="4" t="s">
        <v>430</v>
      </c>
      <c r="J405" s="4" t="s">
        <v>424</v>
      </c>
      <c r="K405" s="4" t="s">
        <v>431</v>
      </c>
    </row>
    <row r="406" spans="1:11">
      <c r="A406" s="4">
        <v>405</v>
      </c>
      <c r="B406" s="4" t="s">
        <v>109</v>
      </c>
      <c r="C406" s="4" t="s">
        <v>819</v>
      </c>
      <c r="D406" s="4" t="s">
        <v>820</v>
      </c>
      <c r="E406" s="4" t="s">
        <v>823</v>
      </c>
      <c r="F406" s="4" t="s">
        <v>824</v>
      </c>
      <c r="G406" s="4" t="s">
        <v>433</v>
      </c>
      <c r="H406" s="4" t="s">
        <v>434</v>
      </c>
      <c r="I406" s="4" t="s">
        <v>435</v>
      </c>
      <c r="J406" s="4" t="s">
        <v>436</v>
      </c>
      <c r="K406" s="4" t="s">
        <v>432</v>
      </c>
    </row>
    <row r="407" spans="1:11">
      <c r="A407" s="4">
        <v>406</v>
      </c>
      <c r="B407" s="4" t="s">
        <v>109</v>
      </c>
      <c r="C407" s="4" t="s">
        <v>819</v>
      </c>
      <c r="D407" s="4" t="s">
        <v>820</v>
      </c>
      <c r="E407" s="4" t="s">
        <v>823</v>
      </c>
      <c r="F407" s="4" t="s">
        <v>824</v>
      </c>
      <c r="G407" s="4" t="s">
        <v>433</v>
      </c>
      <c r="H407" s="4" t="s">
        <v>434</v>
      </c>
      <c r="I407" s="4" t="s">
        <v>435</v>
      </c>
      <c r="J407" s="4" t="s">
        <v>436</v>
      </c>
      <c r="K407" s="4" t="s">
        <v>425</v>
      </c>
    </row>
    <row r="408" spans="1:11">
      <c r="A408" s="4">
        <v>407</v>
      </c>
      <c r="B408" s="4" t="s">
        <v>109</v>
      </c>
      <c r="C408" s="4" t="s">
        <v>819</v>
      </c>
      <c r="D408" s="4" t="s">
        <v>820</v>
      </c>
      <c r="E408" s="4" t="s">
        <v>823</v>
      </c>
      <c r="F408" s="4" t="s">
        <v>824</v>
      </c>
      <c r="G408" s="4" t="s">
        <v>433</v>
      </c>
      <c r="H408" s="4" t="s">
        <v>434</v>
      </c>
      <c r="I408" s="4" t="s">
        <v>435</v>
      </c>
      <c r="J408" s="4" t="s">
        <v>436</v>
      </c>
      <c r="K408" s="4" t="s">
        <v>431</v>
      </c>
    </row>
    <row r="409" spans="1:11">
      <c r="A409" s="4">
        <v>408</v>
      </c>
      <c r="B409" s="4" t="s">
        <v>109</v>
      </c>
      <c r="C409" s="4" t="s">
        <v>819</v>
      </c>
      <c r="D409" s="4" t="s">
        <v>820</v>
      </c>
      <c r="E409" s="4" t="s">
        <v>823</v>
      </c>
      <c r="F409" s="4" t="s">
        <v>824</v>
      </c>
      <c r="G409" s="4" t="s">
        <v>421</v>
      </c>
      <c r="H409" s="4" t="s">
        <v>422</v>
      </c>
      <c r="I409" s="4" t="s">
        <v>423</v>
      </c>
      <c r="J409" s="4" t="s">
        <v>424</v>
      </c>
      <c r="K409" s="4" t="s">
        <v>425</v>
      </c>
    </row>
    <row r="410" spans="1:11">
      <c r="A410" s="4">
        <v>409</v>
      </c>
      <c r="B410" s="4" t="s">
        <v>109</v>
      </c>
      <c r="C410" s="4" t="s">
        <v>819</v>
      </c>
      <c r="D410" s="4" t="s">
        <v>820</v>
      </c>
      <c r="E410" s="4" t="s">
        <v>825</v>
      </c>
      <c r="F410" s="4" t="s">
        <v>826</v>
      </c>
      <c r="G410" s="4" t="s">
        <v>428</v>
      </c>
      <c r="H410" s="4" t="s">
        <v>429</v>
      </c>
      <c r="I410" s="4" t="s">
        <v>430</v>
      </c>
      <c r="J410" s="4" t="s">
        <v>424</v>
      </c>
      <c r="K410" s="4" t="s">
        <v>432</v>
      </c>
    </row>
    <row r="411" spans="1:11">
      <c r="A411" s="4">
        <v>410</v>
      </c>
      <c r="B411" s="4" t="s">
        <v>109</v>
      </c>
      <c r="C411" s="4" t="s">
        <v>819</v>
      </c>
      <c r="D411" s="4" t="s">
        <v>820</v>
      </c>
      <c r="E411" s="4" t="s">
        <v>825</v>
      </c>
      <c r="F411" s="4" t="s">
        <v>826</v>
      </c>
      <c r="G411" s="4" t="s">
        <v>428</v>
      </c>
      <c r="H411" s="4" t="s">
        <v>429</v>
      </c>
      <c r="I411" s="4" t="s">
        <v>430</v>
      </c>
      <c r="J411" s="4" t="s">
        <v>424</v>
      </c>
      <c r="K411" s="4" t="s">
        <v>431</v>
      </c>
    </row>
    <row r="412" spans="1:11">
      <c r="A412" s="4">
        <v>411</v>
      </c>
      <c r="B412" s="4" t="s">
        <v>109</v>
      </c>
      <c r="C412" s="4" t="s">
        <v>819</v>
      </c>
      <c r="D412" s="4" t="s">
        <v>820</v>
      </c>
      <c r="E412" s="4" t="s">
        <v>825</v>
      </c>
      <c r="F412" s="4" t="s">
        <v>826</v>
      </c>
      <c r="G412" s="4" t="s">
        <v>433</v>
      </c>
      <c r="H412" s="4" t="s">
        <v>434</v>
      </c>
      <c r="I412" s="4" t="s">
        <v>435</v>
      </c>
      <c r="J412" s="4" t="s">
        <v>436</v>
      </c>
      <c r="K412" s="4" t="s">
        <v>425</v>
      </c>
    </row>
    <row r="413" spans="1:11">
      <c r="A413" s="4">
        <v>412</v>
      </c>
      <c r="B413" s="4" t="s">
        <v>109</v>
      </c>
      <c r="C413" s="4" t="s">
        <v>819</v>
      </c>
      <c r="D413" s="4" t="s">
        <v>820</v>
      </c>
      <c r="E413" s="4" t="s">
        <v>825</v>
      </c>
      <c r="F413" s="4" t="s">
        <v>826</v>
      </c>
      <c r="G413" s="4" t="s">
        <v>433</v>
      </c>
      <c r="H413" s="4" t="s">
        <v>434</v>
      </c>
      <c r="I413" s="4" t="s">
        <v>435</v>
      </c>
      <c r="J413" s="4" t="s">
        <v>436</v>
      </c>
      <c r="K413" s="4" t="s">
        <v>432</v>
      </c>
    </row>
    <row r="414" spans="1:11">
      <c r="A414" s="4">
        <v>413</v>
      </c>
      <c r="B414" s="4" t="s">
        <v>109</v>
      </c>
      <c r="C414" s="4" t="s">
        <v>819</v>
      </c>
      <c r="D414" s="4" t="s">
        <v>820</v>
      </c>
      <c r="E414" s="4" t="s">
        <v>825</v>
      </c>
      <c r="F414" s="4" t="s">
        <v>826</v>
      </c>
      <c r="G414" s="4" t="s">
        <v>433</v>
      </c>
      <c r="H414" s="4" t="s">
        <v>434</v>
      </c>
      <c r="I414" s="4" t="s">
        <v>435</v>
      </c>
      <c r="J414" s="4" t="s">
        <v>436</v>
      </c>
      <c r="K414" s="4" t="s">
        <v>431</v>
      </c>
    </row>
    <row r="415" spans="1:11">
      <c r="A415" s="4">
        <v>414</v>
      </c>
      <c r="B415" s="4" t="s">
        <v>109</v>
      </c>
      <c r="C415" s="4" t="s">
        <v>819</v>
      </c>
      <c r="D415" s="4" t="s">
        <v>820</v>
      </c>
      <c r="E415" s="4" t="s">
        <v>825</v>
      </c>
      <c r="F415" s="4" t="s">
        <v>826</v>
      </c>
      <c r="G415" s="4" t="s">
        <v>421</v>
      </c>
      <c r="H415" s="4" t="s">
        <v>422</v>
      </c>
      <c r="I415" s="4" t="s">
        <v>423</v>
      </c>
      <c r="J415" s="4" t="s">
        <v>424</v>
      </c>
      <c r="K415" s="4" t="s">
        <v>425</v>
      </c>
    </row>
    <row r="416" spans="1:11">
      <c r="A416" s="4">
        <v>415</v>
      </c>
      <c r="B416" s="4" t="s">
        <v>109</v>
      </c>
      <c r="C416" s="4" t="s">
        <v>819</v>
      </c>
      <c r="D416" s="4" t="s">
        <v>820</v>
      </c>
      <c r="E416" s="4" t="s">
        <v>819</v>
      </c>
      <c r="F416" s="4" t="s">
        <v>820</v>
      </c>
      <c r="G416" s="4" t="s">
        <v>421</v>
      </c>
      <c r="H416" s="4" t="s">
        <v>422</v>
      </c>
      <c r="I416" s="4" t="s">
        <v>423</v>
      </c>
      <c r="J416" s="4" t="s">
        <v>424</v>
      </c>
      <c r="K416" s="4" t="s">
        <v>425</v>
      </c>
    </row>
    <row r="417" spans="1:11">
      <c r="A417" s="4">
        <v>416</v>
      </c>
      <c r="B417" s="4" t="s">
        <v>109</v>
      </c>
      <c r="C417" s="4" t="s">
        <v>819</v>
      </c>
      <c r="D417" s="4" t="s">
        <v>820</v>
      </c>
      <c r="E417" s="4" t="s">
        <v>827</v>
      </c>
      <c r="F417" s="4" t="s">
        <v>828</v>
      </c>
      <c r="G417" s="4" t="s">
        <v>428</v>
      </c>
      <c r="H417" s="4" t="s">
        <v>429</v>
      </c>
      <c r="I417" s="4" t="s">
        <v>430</v>
      </c>
      <c r="J417" s="4" t="s">
        <v>424</v>
      </c>
      <c r="K417" s="4" t="s">
        <v>432</v>
      </c>
    </row>
    <row r="418" spans="1:11">
      <c r="A418" s="4">
        <v>417</v>
      </c>
      <c r="B418" s="4" t="s">
        <v>109</v>
      </c>
      <c r="C418" s="4" t="s">
        <v>819</v>
      </c>
      <c r="D418" s="4" t="s">
        <v>820</v>
      </c>
      <c r="E418" s="4" t="s">
        <v>827</v>
      </c>
      <c r="F418" s="4" t="s">
        <v>828</v>
      </c>
      <c r="G418" s="4" t="s">
        <v>428</v>
      </c>
      <c r="H418" s="4" t="s">
        <v>429</v>
      </c>
      <c r="I418" s="4" t="s">
        <v>430</v>
      </c>
      <c r="J418" s="4" t="s">
        <v>424</v>
      </c>
      <c r="K418" s="4" t="s">
        <v>431</v>
      </c>
    </row>
    <row r="419" spans="1:11">
      <c r="A419" s="4">
        <v>418</v>
      </c>
      <c r="B419" s="4" t="s">
        <v>109</v>
      </c>
      <c r="C419" s="4" t="s">
        <v>819</v>
      </c>
      <c r="D419" s="4" t="s">
        <v>820</v>
      </c>
      <c r="E419" s="4" t="s">
        <v>827</v>
      </c>
      <c r="F419" s="4" t="s">
        <v>828</v>
      </c>
      <c r="G419" s="4" t="s">
        <v>829</v>
      </c>
      <c r="H419" s="4" t="s">
        <v>830</v>
      </c>
      <c r="I419" s="4" t="s">
        <v>831</v>
      </c>
      <c r="J419" s="4" t="s">
        <v>832</v>
      </c>
      <c r="K419" s="4" t="s">
        <v>449</v>
      </c>
    </row>
    <row r="420" spans="1:11">
      <c r="A420" s="4">
        <v>419</v>
      </c>
      <c r="B420" s="4" t="s">
        <v>109</v>
      </c>
      <c r="C420" s="4" t="s">
        <v>819</v>
      </c>
      <c r="D420" s="4" t="s">
        <v>820</v>
      </c>
      <c r="E420" s="4" t="s">
        <v>827</v>
      </c>
      <c r="F420" s="4" t="s">
        <v>828</v>
      </c>
      <c r="G420" s="4" t="s">
        <v>433</v>
      </c>
      <c r="H420" s="4" t="s">
        <v>434</v>
      </c>
      <c r="I420" s="4" t="s">
        <v>435</v>
      </c>
      <c r="J420" s="4" t="s">
        <v>436</v>
      </c>
      <c r="K420" s="4" t="s">
        <v>425</v>
      </c>
    </row>
    <row r="421" spans="1:11">
      <c r="A421" s="4">
        <v>420</v>
      </c>
      <c r="B421" s="4" t="s">
        <v>109</v>
      </c>
      <c r="C421" s="4" t="s">
        <v>819</v>
      </c>
      <c r="D421" s="4" t="s">
        <v>820</v>
      </c>
      <c r="E421" s="4" t="s">
        <v>827</v>
      </c>
      <c r="F421" s="4" t="s">
        <v>828</v>
      </c>
      <c r="G421" s="4" t="s">
        <v>433</v>
      </c>
      <c r="H421" s="4" t="s">
        <v>434</v>
      </c>
      <c r="I421" s="4" t="s">
        <v>435</v>
      </c>
      <c r="J421" s="4" t="s">
        <v>436</v>
      </c>
      <c r="K421" s="4" t="s">
        <v>432</v>
      </c>
    </row>
    <row r="422" spans="1:11">
      <c r="A422" s="4">
        <v>421</v>
      </c>
      <c r="B422" s="4" t="s">
        <v>109</v>
      </c>
      <c r="C422" s="4" t="s">
        <v>819</v>
      </c>
      <c r="D422" s="4" t="s">
        <v>820</v>
      </c>
      <c r="E422" s="4" t="s">
        <v>827</v>
      </c>
      <c r="F422" s="4" t="s">
        <v>828</v>
      </c>
      <c r="G422" s="4" t="s">
        <v>433</v>
      </c>
      <c r="H422" s="4" t="s">
        <v>434</v>
      </c>
      <c r="I422" s="4" t="s">
        <v>435</v>
      </c>
      <c r="J422" s="4" t="s">
        <v>436</v>
      </c>
      <c r="K422" s="4" t="s">
        <v>431</v>
      </c>
    </row>
    <row r="423" spans="1:11">
      <c r="A423" s="4">
        <v>422</v>
      </c>
      <c r="B423" s="4" t="s">
        <v>109</v>
      </c>
      <c r="C423" s="4" t="s">
        <v>819</v>
      </c>
      <c r="D423" s="4" t="s">
        <v>820</v>
      </c>
      <c r="E423" s="4" t="s">
        <v>827</v>
      </c>
      <c r="F423" s="4" t="s">
        <v>828</v>
      </c>
      <c r="G423" s="4" t="s">
        <v>421</v>
      </c>
      <c r="H423" s="4" t="s">
        <v>422</v>
      </c>
      <c r="I423" s="4" t="s">
        <v>423</v>
      </c>
      <c r="J423" s="4" t="s">
        <v>424</v>
      </c>
      <c r="K423" s="4" t="s">
        <v>425</v>
      </c>
    </row>
    <row r="424" spans="1:11">
      <c r="A424" s="4">
        <v>423</v>
      </c>
      <c r="B424" s="4" t="s">
        <v>109</v>
      </c>
      <c r="C424" s="4" t="s">
        <v>819</v>
      </c>
      <c r="D424" s="4" t="s">
        <v>820</v>
      </c>
      <c r="E424" s="4" t="s">
        <v>833</v>
      </c>
      <c r="F424" s="4" t="s">
        <v>834</v>
      </c>
      <c r="G424" s="4" t="s">
        <v>428</v>
      </c>
      <c r="H424" s="4" t="s">
        <v>429</v>
      </c>
      <c r="I424" s="4" t="s">
        <v>430</v>
      </c>
      <c r="J424" s="4" t="s">
        <v>424</v>
      </c>
      <c r="K424" s="4" t="s">
        <v>431</v>
      </c>
    </row>
    <row r="425" spans="1:11">
      <c r="A425" s="4">
        <v>424</v>
      </c>
      <c r="B425" s="4" t="s">
        <v>109</v>
      </c>
      <c r="C425" s="4" t="s">
        <v>819</v>
      </c>
      <c r="D425" s="4" t="s">
        <v>820</v>
      </c>
      <c r="E425" s="4" t="s">
        <v>833</v>
      </c>
      <c r="F425" s="4" t="s">
        <v>834</v>
      </c>
      <c r="G425" s="4" t="s">
        <v>428</v>
      </c>
      <c r="H425" s="4" t="s">
        <v>429</v>
      </c>
      <c r="I425" s="4" t="s">
        <v>430</v>
      </c>
      <c r="J425" s="4" t="s">
        <v>424</v>
      </c>
      <c r="K425" s="4" t="s">
        <v>432</v>
      </c>
    </row>
    <row r="426" spans="1:11">
      <c r="A426" s="4">
        <v>425</v>
      </c>
      <c r="B426" s="4" t="s">
        <v>109</v>
      </c>
      <c r="C426" s="4" t="s">
        <v>819</v>
      </c>
      <c r="D426" s="4" t="s">
        <v>820</v>
      </c>
      <c r="E426" s="4" t="s">
        <v>833</v>
      </c>
      <c r="F426" s="4" t="s">
        <v>834</v>
      </c>
      <c r="G426" s="4" t="s">
        <v>433</v>
      </c>
      <c r="H426" s="4" t="s">
        <v>434</v>
      </c>
      <c r="I426" s="4" t="s">
        <v>435</v>
      </c>
      <c r="J426" s="4" t="s">
        <v>436</v>
      </c>
      <c r="K426" s="4" t="s">
        <v>432</v>
      </c>
    </row>
    <row r="427" spans="1:11">
      <c r="A427" s="4">
        <v>426</v>
      </c>
      <c r="B427" s="4" t="s">
        <v>109</v>
      </c>
      <c r="C427" s="4" t="s">
        <v>819</v>
      </c>
      <c r="D427" s="4" t="s">
        <v>820</v>
      </c>
      <c r="E427" s="4" t="s">
        <v>833</v>
      </c>
      <c r="F427" s="4" t="s">
        <v>834</v>
      </c>
      <c r="G427" s="4" t="s">
        <v>433</v>
      </c>
      <c r="H427" s="4" t="s">
        <v>434</v>
      </c>
      <c r="I427" s="4" t="s">
        <v>435</v>
      </c>
      <c r="J427" s="4" t="s">
        <v>436</v>
      </c>
      <c r="K427" s="4" t="s">
        <v>425</v>
      </c>
    </row>
    <row r="428" spans="1:11">
      <c r="A428" s="4">
        <v>427</v>
      </c>
      <c r="B428" s="4" t="s">
        <v>109</v>
      </c>
      <c r="C428" s="4" t="s">
        <v>819</v>
      </c>
      <c r="D428" s="4" t="s">
        <v>820</v>
      </c>
      <c r="E428" s="4" t="s">
        <v>833</v>
      </c>
      <c r="F428" s="4" t="s">
        <v>834</v>
      </c>
      <c r="G428" s="4" t="s">
        <v>433</v>
      </c>
      <c r="H428" s="4" t="s">
        <v>434</v>
      </c>
      <c r="I428" s="4" t="s">
        <v>435</v>
      </c>
      <c r="J428" s="4" t="s">
        <v>436</v>
      </c>
      <c r="K428" s="4" t="s">
        <v>431</v>
      </c>
    </row>
    <row r="429" spans="1:11">
      <c r="A429" s="4">
        <v>428</v>
      </c>
      <c r="B429" s="4" t="s">
        <v>109</v>
      </c>
      <c r="C429" s="4" t="s">
        <v>819</v>
      </c>
      <c r="D429" s="4" t="s">
        <v>820</v>
      </c>
      <c r="E429" s="4" t="s">
        <v>833</v>
      </c>
      <c r="F429" s="4" t="s">
        <v>834</v>
      </c>
      <c r="G429" s="4" t="s">
        <v>835</v>
      </c>
      <c r="H429" s="4" t="s">
        <v>836</v>
      </c>
      <c r="I429" s="4" t="s">
        <v>837</v>
      </c>
      <c r="J429" s="4" t="s">
        <v>838</v>
      </c>
      <c r="K429" s="4" t="s">
        <v>425</v>
      </c>
    </row>
    <row r="430" spans="1:11">
      <c r="A430" s="4">
        <v>429</v>
      </c>
      <c r="B430" s="4" t="s">
        <v>109</v>
      </c>
      <c r="C430" s="4" t="s">
        <v>819</v>
      </c>
      <c r="D430" s="4" t="s">
        <v>820</v>
      </c>
      <c r="E430" s="4" t="s">
        <v>833</v>
      </c>
      <c r="F430" s="4" t="s">
        <v>834</v>
      </c>
      <c r="G430" s="4" t="s">
        <v>421</v>
      </c>
      <c r="H430" s="4" t="s">
        <v>422</v>
      </c>
      <c r="I430" s="4" t="s">
        <v>423</v>
      </c>
      <c r="J430" s="4" t="s">
        <v>424</v>
      </c>
      <c r="K430" s="4" t="s">
        <v>425</v>
      </c>
    </row>
    <row r="431" spans="1:11">
      <c r="A431" s="4">
        <v>430</v>
      </c>
      <c r="B431" s="4" t="s">
        <v>109</v>
      </c>
      <c r="C431" s="4" t="s">
        <v>819</v>
      </c>
      <c r="D431" s="4" t="s">
        <v>820</v>
      </c>
      <c r="E431" s="4" t="s">
        <v>839</v>
      </c>
      <c r="F431" s="4" t="s">
        <v>840</v>
      </c>
      <c r="G431" s="4" t="s">
        <v>428</v>
      </c>
      <c r="H431" s="4" t="s">
        <v>429</v>
      </c>
      <c r="I431" s="4" t="s">
        <v>430</v>
      </c>
      <c r="J431" s="4" t="s">
        <v>424</v>
      </c>
      <c r="K431" s="4" t="s">
        <v>432</v>
      </c>
    </row>
    <row r="432" spans="1:11">
      <c r="A432" s="4">
        <v>431</v>
      </c>
      <c r="B432" s="4" t="s">
        <v>109</v>
      </c>
      <c r="C432" s="4" t="s">
        <v>819</v>
      </c>
      <c r="D432" s="4" t="s">
        <v>820</v>
      </c>
      <c r="E432" s="4" t="s">
        <v>839</v>
      </c>
      <c r="F432" s="4" t="s">
        <v>840</v>
      </c>
      <c r="G432" s="4" t="s">
        <v>428</v>
      </c>
      <c r="H432" s="4" t="s">
        <v>429</v>
      </c>
      <c r="I432" s="4" t="s">
        <v>430</v>
      </c>
      <c r="J432" s="4" t="s">
        <v>424</v>
      </c>
      <c r="K432" s="4" t="s">
        <v>431</v>
      </c>
    </row>
    <row r="433" spans="1:11">
      <c r="A433" s="4">
        <v>432</v>
      </c>
      <c r="B433" s="4" t="s">
        <v>109</v>
      </c>
      <c r="C433" s="4" t="s">
        <v>819</v>
      </c>
      <c r="D433" s="4" t="s">
        <v>820</v>
      </c>
      <c r="E433" s="4" t="s">
        <v>839</v>
      </c>
      <c r="F433" s="4" t="s">
        <v>840</v>
      </c>
      <c r="G433" s="4" t="s">
        <v>433</v>
      </c>
      <c r="H433" s="4" t="s">
        <v>434</v>
      </c>
      <c r="I433" s="4" t="s">
        <v>435</v>
      </c>
      <c r="J433" s="4" t="s">
        <v>436</v>
      </c>
      <c r="K433" s="4" t="s">
        <v>431</v>
      </c>
    </row>
    <row r="434" spans="1:11">
      <c r="A434" s="4">
        <v>433</v>
      </c>
      <c r="B434" s="4" t="s">
        <v>109</v>
      </c>
      <c r="C434" s="4" t="s">
        <v>819</v>
      </c>
      <c r="D434" s="4" t="s">
        <v>820</v>
      </c>
      <c r="E434" s="4" t="s">
        <v>839</v>
      </c>
      <c r="F434" s="4" t="s">
        <v>840</v>
      </c>
      <c r="G434" s="4" t="s">
        <v>433</v>
      </c>
      <c r="H434" s="4" t="s">
        <v>434</v>
      </c>
      <c r="I434" s="4" t="s">
        <v>435</v>
      </c>
      <c r="J434" s="4" t="s">
        <v>436</v>
      </c>
      <c r="K434" s="4" t="s">
        <v>432</v>
      </c>
    </row>
    <row r="435" spans="1:11">
      <c r="A435" s="4">
        <v>434</v>
      </c>
      <c r="B435" s="4" t="s">
        <v>109</v>
      </c>
      <c r="C435" s="4" t="s">
        <v>819</v>
      </c>
      <c r="D435" s="4" t="s">
        <v>820</v>
      </c>
      <c r="E435" s="4" t="s">
        <v>839</v>
      </c>
      <c r="F435" s="4" t="s">
        <v>840</v>
      </c>
      <c r="G435" s="4" t="s">
        <v>433</v>
      </c>
      <c r="H435" s="4" t="s">
        <v>434</v>
      </c>
      <c r="I435" s="4" t="s">
        <v>435</v>
      </c>
      <c r="J435" s="4" t="s">
        <v>436</v>
      </c>
      <c r="K435" s="4" t="s">
        <v>425</v>
      </c>
    </row>
    <row r="436" spans="1:11">
      <c r="A436" s="4">
        <v>435</v>
      </c>
      <c r="B436" s="4" t="s">
        <v>109</v>
      </c>
      <c r="C436" s="4" t="s">
        <v>819</v>
      </c>
      <c r="D436" s="4" t="s">
        <v>820</v>
      </c>
      <c r="E436" s="4" t="s">
        <v>839</v>
      </c>
      <c r="F436" s="4" t="s">
        <v>840</v>
      </c>
      <c r="G436" s="4" t="s">
        <v>421</v>
      </c>
      <c r="H436" s="4" t="s">
        <v>422</v>
      </c>
      <c r="I436" s="4" t="s">
        <v>423</v>
      </c>
      <c r="J436" s="4" t="s">
        <v>424</v>
      </c>
      <c r="K436" s="4" t="s">
        <v>425</v>
      </c>
    </row>
    <row r="437" spans="1:11">
      <c r="A437" s="4">
        <v>436</v>
      </c>
      <c r="B437" s="4" t="s">
        <v>109</v>
      </c>
      <c r="C437" s="4" t="s">
        <v>819</v>
      </c>
      <c r="D437" s="4" t="s">
        <v>820</v>
      </c>
      <c r="E437" s="4" t="s">
        <v>841</v>
      </c>
      <c r="F437" s="4" t="s">
        <v>842</v>
      </c>
      <c r="G437" s="4" t="s">
        <v>428</v>
      </c>
      <c r="H437" s="4" t="s">
        <v>429</v>
      </c>
      <c r="I437" s="4" t="s">
        <v>430</v>
      </c>
      <c r="J437" s="4" t="s">
        <v>424</v>
      </c>
      <c r="K437" s="4" t="s">
        <v>431</v>
      </c>
    </row>
    <row r="438" spans="1:11">
      <c r="A438" s="4">
        <v>437</v>
      </c>
      <c r="B438" s="4" t="s">
        <v>109</v>
      </c>
      <c r="C438" s="4" t="s">
        <v>819</v>
      </c>
      <c r="D438" s="4" t="s">
        <v>820</v>
      </c>
      <c r="E438" s="4" t="s">
        <v>841</v>
      </c>
      <c r="F438" s="4" t="s">
        <v>842</v>
      </c>
      <c r="G438" s="4" t="s">
        <v>428</v>
      </c>
      <c r="H438" s="4" t="s">
        <v>429</v>
      </c>
      <c r="I438" s="4" t="s">
        <v>430</v>
      </c>
      <c r="J438" s="4" t="s">
        <v>424</v>
      </c>
      <c r="K438" s="4" t="s">
        <v>432</v>
      </c>
    </row>
    <row r="439" spans="1:11">
      <c r="A439" s="4">
        <v>438</v>
      </c>
      <c r="B439" s="4" t="s">
        <v>109</v>
      </c>
      <c r="C439" s="4" t="s">
        <v>819</v>
      </c>
      <c r="D439" s="4" t="s">
        <v>820</v>
      </c>
      <c r="E439" s="4" t="s">
        <v>841</v>
      </c>
      <c r="F439" s="4" t="s">
        <v>842</v>
      </c>
      <c r="G439" s="4" t="s">
        <v>433</v>
      </c>
      <c r="H439" s="4" t="s">
        <v>434</v>
      </c>
      <c r="I439" s="4" t="s">
        <v>435</v>
      </c>
      <c r="J439" s="4" t="s">
        <v>436</v>
      </c>
      <c r="K439" s="4" t="s">
        <v>432</v>
      </c>
    </row>
    <row r="440" spans="1:11">
      <c r="A440" s="4">
        <v>439</v>
      </c>
      <c r="B440" s="4" t="s">
        <v>109</v>
      </c>
      <c r="C440" s="4" t="s">
        <v>819</v>
      </c>
      <c r="D440" s="4" t="s">
        <v>820</v>
      </c>
      <c r="E440" s="4" t="s">
        <v>841</v>
      </c>
      <c r="F440" s="4" t="s">
        <v>842</v>
      </c>
      <c r="G440" s="4" t="s">
        <v>433</v>
      </c>
      <c r="H440" s="4" t="s">
        <v>434</v>
      </c>
      <c r="I440" s="4" t="s">
        <v>435</v>
      </c>
      <c r="J440" s="4" t="s">
        <v>436</v>
      </c>
      <c r="K440" s="4" t="s">
        <v>425</v>
      </c>
    </row>
    <row r="441" spans="1:11">
      <c r="A441" s="4">
        <v>440</v>
      </c>
      <c r="B441" s="4" t="s">
        <v>109</v>
      </c>
      <c r="C441" s="4" t="s">
        <v>819</v>
      </c>
      <c r="D441" s="4" t="s">
        <v>820</v>
      </c>
      <c r="E441" s="4" t="s">
        <v>841</v>
      </c>
      <c r="F441" s="4" t="s">
        <v>842</v>
      </c>
      <c r="G441" s="4" t="s">
        <v>433</v>
      </c>
      <c r="H441" s="4" t="s">
        <v>434</v>
      </c>
      <c r="I441" s="4" t="s">
        <v>435</v>
      </c>
      <c r="J441" s="4" t="s">
        <v>436</v>
      </c>
      <c r="K441" s="4" t="s">
        <v>431</v>
      </c>
    </row>
    <row r="442" spans="1:11">
      <c r="A442" s="4">
        <v>441</v>
      </c>
      <c r="B442" s="4" t="s">
        <v>109</v>
      </c>
      <c r="C442" s="4" t="s">
        <v>819</v>
      </c>
      <c r="D442" s="4" t="s">
        <v>820</v>
      </c>
      <c r="E442" s="4" t="s">
        <v>841</v>
      </c>
      <c r="F442" s="4" t="s">
        <v>842</v>
      </c>
      <c r="G442" s="4" t="s">
        <v>421</v>
      </c>
      <c r="H442" s="4" t="s">
        <v>422</v>
      </c>
      <c r="I442" s="4" t="s">
        <v>423</v>
      </c>
      <c r="J442" s="4" t="s">
        <v>424</v>
      </c>
      <c r="K442" s="4" t="s">
        <v>425</v>
      </c>
    </row>
    <row r="443" spans="1:11">
      <c r="A443" s="4">
        <v>442</v>
      </c>
      <c r="B443" s="4" t="s">
        <v>109</v>
      </c>
      <c r="C443" s="4" t="s">
        <v>843</v>
      </c>
      <c r="D443" s="4" t="s">
        <v>844</v>
      </c>
      <c r="E443" s="4" t="s">
        <v>843</v>
      </c>
      <c r="F443" s="4" t="s">
        <v>844</v>
      </c>
      <c r="G443" s="4" t="s">
        <v>428</v>
      </c>
      <c r="H443" s="4" t="s">
        <v>429</v>
      </c>
      <c r="I443" s="4" t="s">
        <v>430</v>
      </c>
      <c r="J443" s="4" t="s">
        <v>424</v>
      </c>
      <c r="K443" s="4" t="s">
        <v>432</v>
      </c>
    </row>
    <row r="444" spans="1:11">
      <c r="A444" s="4">
        <v>443</v>
      </c>
      <c r="B444" s="4" t="s">
        <v>109</v>
      </c>
      <c r="C444" s="4" t="s">
        <v>843</v>
      </c>
      <c r="D444" s="4" t="s">
        <v>844</v>
      </c>
      <c r="E444" s="4" t="s">
        <v>843</v>
      </c>
      <c r="F444" s="4" t="s">
        <v>844</v>
      </c>
      <c r="G444" s="4" t="s">
        <v>428</v>
      </c>
      <c r="H444" s="4" t="s">
        <v>429</v>
      </c>
      <c r="I444" s="4" t="s">
        <v>430</v>
      </c>
      <c r="J444" s="4" t="s">
        <v>424</v>
      </c>
      <c r="K444" s="4" t="s">
        <v>431</v>
      </c>
    </row>
    <row r="445" spans="1:11">
      <c r="A445" s="4">
        <v>444</v>
      </c>
      <c r="B445" s="4" t="s">
        <v>109</v>
      </c>
      <c r="C445" s="4" t="s">
        <v>843</v>
      </c>
      <c r="D445" s="4" t="s">
        <v>844</v>
      </c>
      <c r="E445" s="4" t="s">
        <v>843</v>
      </c>
      <c r="F445" s="4" t="s">
        <v>844</v>
      </c>
      <c r="G445" s="4" t="s">
        <v>433</v>
      </c>
      <c r="H445" s="4" t="s">
        <v>434</v>
      </c>
      <c r="I445" s="4" t="s">
        <v>435</v>
      </c>
      <c r="J445" s="4" t="s">
        <v>436</v>
      </c>
      <c r="K445" s="4" t="s">
        <v>431</v>
      </c>
    </row>
    <row r="446" spans="1:11">
      <c r="A446" s="4">
        <v>445</v>
      </c>
      <c r="B446" s="4" t="s">
        <v>109</v>
      </c>
      <c r="C446" s="4" t="s">
        <v>843</v>
      </c>
      <c r="D446" s="4" t="s">
        <v>844</v>
      </c>
      <c r="E446" s="4" t="s">
        <v>843</v>
      </c>
      <c r="F446" s="4" t="s">
        <v>844</v>
      </c>
      <c r="G446" s="4" t="s">
        <v>433</v>
      </c>
      <c r="H446" s="4" t="s">
        <v>434</v>
      </c>
      <c r="I446" s="4" t="s">
        <v>435</v>
      </c>
      <c r="J446" s="4" t="s">
        <v>436</v>
      </c>
      <c r="K446" s="4" t="s">
        <v>432</v>
      </c>
    </row>
    <row r="447" spans="1:11">
      <c r="A447" s="4">
        <v>446</v>
      </c>
      <c r="B447" s="4" t="s">
        <v>109</v>
      </c>
      <c r="C447" s="4" t="s">
        <v>843</v>
      </c>
      <c r="D447" s="4" t="s">
        <v>844</v>
      </c>
      <c r="E447" s="4" t="s">
        <v>843</v>
      </c>
      <c r="F447" s="4" t="s">
        <v>844</v>
      </c>
      <c r="G447" s="4" t="s">
        <v>433</v>
      </c>
      <c r="H447" s="4" t="s">
        <v>434</v>
      </c>
      <c r="I447" s="4" t="s">
        <v>435</v>
      </c>
      <c r="J447" s="4" t="s">
        <v>436</v>
      </c>
      <c r="K447" s="4" t="s">
        <v>425</v>
      </c>
    </row>
    <row r="448" spans="1:11">
      <c r="A448" s="4">
        <v>447</v>
      </c>
      <c r="B448" s="4" t="s">
        <v>109</v>
      </c>
      <c r="C448" s="4" t="s">
        <v>843</v>
      </c>
      <c r="D448" s="4" t="s">
        <v>844</v>
      </c>
      <c r="E448" s="4" t="s">
        <v>843</v>
      </c>
      <c r="F448" s="4" t="s">
        <v>844</v>
      </c>
      <c r="G448" s="4" t="s">
        <v>421</v>
      </c>
      <c r="H448" s="4" t="s">
        <v>422</v>
      </c>
      <c r="I448" s="4" t="s">
        <v>423</v>
      </c>
      <c r="J448" s="4" t="s">
        <v>424</v>
      </c>
      <c r="K448" s="4" t="s">
        <v>425</v>
      </c>
    </row>
    <row r="449" spans="1:11">
      <c r="A449" s="4">
        <v>448</v>
      </c>
      <c r="B449" s="4" t="s">
        <v>109</v>
      </c>
      <c r="C449" s="4" t="s">
        <v>843</v>
      </c>
      <c r="D449" s="4" t="s">
        <v>844</v>
      </c>
      <c r="E449" s="4" t="s">
        <v>845</v>
      </c>
      <c r="F449" s="4" t="s">
        <v>846</v>
      </c>
      <c r="G449" s="4" t="s">
        <v>428</v>
      </c>
      <c r="H449" s="4" t="s">
        <v>429</v>
      </c>
      <c r="I449" s="4" t="s">
        <v>430</v>
      </c>
      <c r="J449" s="4" t="s">
        <v>424</v>
      </c>
      <c r="K449" s="4" t="s">
        <v>432</v>
      </c>
    </row>
    <row r="450" spans="1:11">
      <c r="A450" s="4">
        <v>449</v>
      </c>
      <c r="B450" s="4" t="s">
        <v>109</v>
      </c>
      <c r="C450" s="4" t="s">
        <v>843</v>
      </c>
      <c r="D450" s="4" t="s">
        <v>844</v>
      </c>
      <c r="E450" s="4" t="s">
        <v>845</v>
      </c>
      <c r="F450" s="4" t="s">
        <v>846</v>
      </c>
      <c r="G450" s="4" t="s">
        <v>428</v>
      </c>
      <c r="H450" s="4" t="s">
        <v>429</v>
      </c>
      <c r="I450" s="4" t="s">
        <v>430</v>
      </c>
      <c r="J450" s="4" t="s">
        <v>424</v>
      </c>
      <c r="K450" s="4" t="s">
        <v>431</v>
      </c>
    </row>
    <row r="451" spans="1:11">
      <c r="A451" s="4">
        <v>450</v>
      </c>
      <c r="B451" s="4" t="s">
        <v>109</v>
      </c>
      <c r="C451" s="4" t="s">
        <v>843</v>
      </c>
      <c r="D451" s="4" t="s">
        <v>844</v>
      </c>
      <c r="E451" s="4" t="s">
        <v>845</v>
      </c>
      <c r="F451" s="4" t="s">
        <v>846</v>
      </c>
      <c r="G451" s="4" t="s">
        <v>433</v>
      </c>
      <c r="H451" s="4" t="s">
        <v>434</v>
      </c>
      <c r="I451" s="4" t="s">
        <v>435</v>
      </c>
      <c r="J451" s="4" t="s">
        <v>436</v>
      </c>
      <c r="K451" s="4" t="s">
        <v>425</v>
      </c>
    </row>
    <row r="452" spans="1:11">
      <c r="A452" s="4">
        <v>451</v>
      </c>
      <c r="B452" s="4" t="s">
        <v>109</v>
      </c>
      <c r="C452" s="4" t="s">
        <v>843</v>
      </c>
      <c r="D452" s="4" t="s">
        <v>844</v>
      </c>
      <c r="E452" s="4" t="s">
        <v>845</v>
      </c>
      <c r="F452" s="4" t="s">
        <v>846</v>
      </c>
      <c r="G452" s="4" t="s">
        <v>433</v>
      </c>
      <c r="H452" s="4" t="s">
        <v>434</v>
      </c>
      <c r="I452" s="4" t="s">
        <v>435</v>
      </c>
      <c r="J452" s="4" t="s">
        <v>436</v>
      </c>
      <c r="K452" s="4" t="s">
        <v>432</v>
      </c>
    </row>
    <row r="453" spans="1:11">
      <c r="A453" s="4">
        <v>452</v>
      </c>
      <c r="B453" s="4" t="s">
        <v>109</v>
      </c>
      <c r="C453" s="4" t="s">
        <v>843</v>
      </c>
      <c r="D453" s="4" t="s">
        <v>844</v>
      </c>
      <c r="E453" s="4" t="s">
        <v>845</v>
      </c>
      <c r="F453" s="4" t="s">
        <v>846</v>
      </c>
      <c r="G453" s="4" t="s">
        <v>433</v>
      </c>
      <c r="H453" s="4" t="s">
        <v>434</v>
      </c>
      <c r="I453" s="4" t="s">
        <v>435</v>
      </c>
      <c r="J453" s="4" t="s">
        <v>436</v>
      </c>
      <c r="K453" s="4" t="s">
        <v>431</v>
      </c>
    </row>
    <row r="454" spans="1:11">
      <c r="A454" s="4">
        <v>453</v>
      </c>
      <c r="B454" s="4" t="s">
        <v>109</v>
      </c>
      <c r="C454" s="4" t="s">
        <v>843</v>
      </c>
      <c r="D454" s="4" t="s">
        <v>844</v>
      </c>
      <c r="E454" s="4" t="s">
        <v>845</v>
      </c>
      <c r="F454" s="4" t="s">
        <v>846</v>
      </c>
      <c r="G454" s="4" t="s">
        <v>421</v>
      </c>
      <c r="H454" s="4" t="s">
        <v>422</v>
      </c>
      <c r="I454" s="4" t="s">
        <v>423</v>
      </c>
      <c r="J454" s="4" t="s">
        <v>424</v>
      </c>
      <c r="K454" s="4" t="s">
        <v>425</v>
      </c>
    </row>
    <row r="455" spans="1:11">
      <c r="A455" s="4">
        <v>454</v>
      </c>
      <c r="B455" s="4" t="s">
        <v>109</v>
      </c>
      <c r="C455" s="4" t="s">
        <v>843</v>
      </c>
      <c r="D455" s="4" t="s">
        <v>844</v>
      </c>
      <c r="E455" s="4" t="s">
        <v>847</v>
      </c>
      <c r="F455" s="4" t="s">
        <v>848</v>
      </c>
      <c r="G455" s="4" t="s">
        <v>428</v>
      </c>
      <c r="H455" s="4" t="s">
        <v>429</v>
      </c>
      <c r="I455" s="4" t="s">
        <v>430</v>
      </c>
      <c r="J455" s="4" t="s">
        <v>424</v>
      </c>
      <c r="K455" s="4" t="s">
        <v>431</v>
      </c>
    </row>
    <row r="456" spans="1:11">
      <c r="A456" s="4">
        <v>455</v>
      </c>
      <c r="B456" s="4" t="s">
        <v>109</v>
      </c>
      <c r="C456" s="4" t="s">
        <v>843</v>
      </c>
      <c r="D456" s="4" t="s">
        <v>844</v>
      </c>
      <c r="E456" s="4" t="s">
        <v>847</v>
      </c>
      <c r="F456" s="4" t="s">
        <v>848</v>
      </c>
      <c r="G456" s="4" t="s">
        <v>428</v>
      </c>
      <c r="H456" s="4" t="s">
        <v>429</v>
      </c>
      <c r="I456" s="4" t="s">
        <v>430</v>
      </c>
      <c r="J456" s="4" t="s">
        <v>424</v>
      </c>
      <c r="K456" s="4" t="s">
        <v>432</v>
      </c>
    </row>
    <row r="457" spans="1:11">
      <c r="A457" s="4">
        <v>456</v>
      </c>
      <c r="B457" s="4" t="s">
        <v>109</v>
      </c>
      <c r="C457" s="4" t="s">
        <v>843</v>
      </c>
      <c r="D457" s="4" t="s">
        <v>844</v>
      </c>
      <c r="E457" s="4" t="s">
        <v>847</v>
      </c>
      <c r="F457" s="4" t="s">
        <v>848</v>
      </c>
      <c r="G457" s="4" t="s">
        <v>433</v>
      </c>
      <c r="H457" s="4" t="s">
        <v>434</v>
      </c>
      <c r="I457" s="4" t="s">
        <v>435</v>
      </c>
      <c r="J457" s="4" t="s">
        <v>436</v>
      </c>
      <c r="K457" s="4" t="s">
        <v>432</v>
      </c>
    </row>
    <row r="458" spans="1:11">
      <c r="A458" s="4">
        <v>457</v>
      </c>
      <c r="B458" s="4" t="s">
        <v>109</v>
      </c>
      <c r="C458" s="4" t="s">
        <v>843</v>
      </c>
      <c r="D458" s="4" t="s">
        <v>844</v>
      </c>
      <c r="E458" s="4" t="s">
        <v>847</v>
      </c>
      <c r="F458" s="4" t="s">
        <v>848</v>
      </c>
      <c r="G458" s="4" t="s">
        <v>433</v>
      </c>
      <c r="H458" s="4" t="s">
        <v>434</v>
      </c>
      <c r="I458" s="4" t="s">
        <v>435</v>
      </c>
      <c r="J458" s="4" t="s">
        <v>436</v>
      </c>
      <c r="K458" s="4" t="s">
        <v>425</v>
      </c>
    </row>
    <row r="459" spans="1:11">
      <c r="A459" s="4">
        <v>458</v>
      </c>
      <c r="B459" s="4" t="s">
        <v>109</v>
      </c>
      <c r="C459" s="4" t="s">
        <v>843</v>
      </c>
      <c r="D459" s="4" t="s">
        <v>844</v>
      </c>
      <c r="E459" s="4" t="s">
        <v>847</v>
      </c>
      <c r="F459" s="4" t="s">
        <v>848</v>
      </c>
      <c r="G459" s="4" t="s">
        <v>433</v>
      </c>
      <c r="H459" s="4" t="s">
        <v>434</v>
      </c>
      <c r="I459" s="4" t="s">
        <v>435</v>
      </c>
      <c r="J459" s="4" t="s">
        <v>436</v>
      </c>
      <c r="K459" s="4" t="s">
        <v>431</v>
      </c>
    </row>
    <row r="460" spans="1:11">
      <c r="A460" s="4">
        <v>459</v>
      </c>
      <c r="B460" s="4" t="s">
        <v>109</v>
      </c>
      <c r="C460" s="4" t="s">
        <v>843</v>
      </c>
      <c r="D460" s="4" t="s">
        <v>844</v>
      </c>
      <c r="E460" s="4" t="s">
        <v>847</v>
      </c>
      <c r="F460" s="4" t="s">
        <v>848</v>
      </c>
      <c r="G460" s="4" t="s">
        <v>421</v>
      </c>
      <c r="H460" s="4" t="s">
        <v>422</v>
      </c>
      <c r="I460" s="4" t="s">
        <v>423</v>
      </c>
      <c r="J460" s="4" t="s">
        <v>424</v>
      </c>
      <c r="K460" s="4" t="s">
        <v>425</v>
      </c>
    </row>
    <row r="461" spans="1:11">
      <c r="A461" s="4">
        <v>460</v>
      </c>
      <c r="B461" s="4" t="s">
        <v>109</v>
      </c>
      <c r="C461" s="4" t="s">
        <v>843</v>
      </c>
      <c r="D461" s="4" t="s">
        <v>844</v>
      </c>
      <c r="E461" s="4" t="s">
        <v>849</v>
      </c>
      <c r="F461" s="4" t="s">
        <v>850</v>
      </c>
      <c r="G461" s="4" t="s">
        <v>428</v>
      </c>
      <c r="H461" s="4" t="s">
        <v>429</v>
      </c>
      <c r="I461" s="4" t="s">
        <v>430</v>
      </c>
      <c r="J461" s="4" t="s">
        <v>424</v>
      </c>
      <c r="K461" s="4" t="s">
        <v>431</v>
      </c>
    </row>
    <row r="462" spans="1:11">
      <c r="A462" s="4">
        <v>461</v>
      </c>
      <c r="B462" s="4" t="s">
        <v>109</v>
      </c>
      <c r="C462" s="4" t="s">
        <v>843</v>
      </c>
      <c r="D462" s="4" t="s">
        <v>844</v>
      </c>
      <c r="E462" s="4" t="s">
        <v>849</v>
      </c>
      <c r="F462" s="4" t="s">
        <v>850</v>
      </c>
      <c r="G462" s="4" t="s">
        <v>428</v>
      </c>
      <c r="H462" s="4" t="s">
        <v>429</v>
      </c>
      <c r="I462" s="4" t="s">
        <v>430</v>
      </c>
      <c r="J462" s="4" t="s">
        <v>424</v>
      </c>
      <c r="K462" s="4" t="s">
        <v>432</v>
      </c>
    </row>
    <row r="463" spans="1:11">
      <c r="A463" s="4">
        <v>462</v>
      </c>
      <c r="B463" s="4" t="s">
        <v>109</v>
      </c>
      <c r="C463" s="4" t="s">
        <v>843</v>
      </c>
      <c r="D463" s="4" t="s">
        <v>844</v>
      </c>
      <c r="E463" s="4" t="s">
        <v>849</v>
      </c>
      <c r="F463" s="4" t="s">
        <v>850</v>
      </c>
      <c r="G463" s="4" t="s">
        <v>433</v>
      </c>
      <c r="H463" s="4" t="s">
        <v>434</v>
      </c>
      <c r="I463" s="4" t="s">
        <v>435</v>
      </c>
      <c r="J463" s="4" t="s">
        <v>436</v>
      </c>
      <c r="K463" s="4" t="s">
        <v>431</v>
      </c>
    </row>
    <row r="464" spans="1:11">
      <c r="A464" s="4">
        <v>463</v>
      </c>
      <c r="B464" s="4" t="s">
        <v>109</v>
      </c>
      <c r="C464" s="4" t="s">
        <v>843</v>
      </c>
      <c r="D464" s="4" t="s">
        <v>844</v>
      </c>
      <c r="E464" s="4" t="s">
        <v>849</v>
      </c>
      <c r="F464" s="4" t="s">
        <v>850</v>
      </c>
      <c r="G464" s="4" t="s">
        <v>433</v>
      </c>
      <c r="H464" s="4" t="s">
        <v>434</v>
      </c>
      <c r="I464" s="4" t="s">
        <v>435</v>
      </c>
      <c r="J464" s="4" t="s">
        <v>436</v>
      </c>
      <c r="K464" s="4" t="s">
        <v>432</v>
      </c>
    </row>
    <row r="465" spans="1:11">
      <c r="A465" s="4">
        <v>464</v>
      </c>
      <c r="B465" s="4" t="s">
        <v>109</v>
      </c>
      <c r="C465" s="4" t="s">
        <v>843</v>
      </c>
      <c r="D465" s="4" t="s">
        <v>844</v>
      </c>
      <c r="E465" s="4" t="s">
        <v>849</v>
      </c>
      <c r="F465" s="4" t="s">
        <v>850</v>
      </c>
      <c r="G465" s="4" t="s">
        <v>433</v>
      </c>
      <c r="H465" s="4" t="s">
        <v>434</v>
      </c>
      <c r="I465" s="4" t="s">
        <v>435</v>
      </c>
      <c r="J465" s="4" t="s">
        <v>436</v>
      </c>
      <c r="K465" s="4" t="s">
        <v>425</v>
      </c>
    </row>
    <row r="466" spans="1:11">
      <c r="A466" s="4">
        <v>465</v>
      </c>
      <c r="B466" s="4" t="s">
        <v>109</v>
      </c>
      <c r="C466" s="4" t="s">
        <v>843</v>
      </c>
      <c r="D466" s="4" t="s">
        <v>844</v>
      </c>
      <c r="E466" s="4" t="s">
        <v>849</v>
      </c>
      <c r="F466" s="4" t="s">
        <v>850</v>
      </c>
      <c r="G466" s="4" t="s">
        <v>421</v>
      </c>
      <c r="H466" s="4" t="s">
        <v>422</v>
      </c>
      <c r="I466" s="4" t="s">
        <v>423</v>
      </c>
      <c r="J466" s="4" t="s">
        <v>424</v>
      </c>
      <c r="K466" s="4" t="s">
        <v>425</v>
      </c>
    </row>
    <row r="467" spans="1:11">
      <c r="A467" s="4">
        <v>466</v>
      </c>
      <c r="B467" s="4" t="s">
        <v>109</v>
      </c>
      <c r="C467" s="4" t="s">
        <v>851</v>
      </c>
      <c r="D467" s="4" t="s">
        <v>852</v>
      </c>
      <c r="E467" s="4" t="s">
        <v>851</v>
      </c>
      <c r="F467" s="4" t="s">
        <v>852</v>
      </c>
      <c r="G467" s="4" t="s">
        <v>853</v>
      </c>
      <c r="H467" s="4" t="s">
        <v>854</v>
      </c>
      <c r="I467" s="4" t="s">
        <v>855</v>
      </c>
      <c r="J467" s="4" t="s">
        <v>615</v>
      </c>
      <c r="K467" s="4" t="s">
        <v>449</v>
      </c>
    </row>
    <row r="468" spans="1:11">
      <c r="A468" s="4">
        <v>467</v>
      </c>
      <c r="B468" s="4" t="s">
        <v>109</v>
      </c>
      <c r="C468" s="4" t="s">
        <v>851</v>
      </c>
      <c r="D468" s="4" t="s">
        <v>852</v>
      </c>
      <c r="E468" s="4" t="s">
        <v>851</v>
      </c>
      <c r="F468" s="4" t="s">
        <v>852</v>
      </c>
      <c r="G468" s="4" t="s">
        <v>428</v>
      </c>
      <c r="H468" s="4" t="s">
        <v>429</v>
      </c>
      <c r="I468" s="4" t="s">
        <v>430</v>
      </c>
      <c r="J468" s="4" t="s">
        <v>424</v>
      </c>
      <c r="K468" s="4" t="s">
        <v>431</v>
      </c>
    </row>
    <row r="469" spans="1:11">
      <c r="A469" s="4">
        <v>468</v>
      </c>
      <c r="B469" s="4" t="s">
        <v>109</v>
      </c>
      <c r="C469" s="4" t="s">
        <v>851</v>
      </c>
      <c r="D469" s="4" t="s">
        <v>852</v>
      </c>
      <c r="E469" s="4" t="s">
        <v>851</v>
      </c>
      <c r="F469" s="4" t="s">
        <v>852</v>
      </c>
      <c r="G469" s="4" t="s">
        <v>428</v>
      </c>
      <c r="H469" s="4" t="s">
        <v>429</v>
      </c>
      <c r="I469" s="4" t="s">
        <v>430</v>
      </c>
      <c r="J469" s="4" t="s">
        <v>424</v>
      </c>
      <c r="K469" s="4" t="s">
        <v>432</v>
      </c>
    </row>
    <row r="470" spans="1:11">
      <c r="A470" s="4">
        <v>469</v>
      </c>
      <c r="B470" s="4" t="s">
        <v>109</v>
      </c>
      <c r="C470" s="4" t="s">
        <v>851</v>
      </c>
      <c r="D470" s="4" t="s">
        <v>852</v>
      </c>
      <c r="E470" s="4" t="s">
        <v>851</v>
      </c>
      <c r="F470" s="4" t="s">
        <v>852</v>
      </c>
      <c r="G470" s="4" t="s">
        <v>856</v>
      </c>
      <c r="H470" s="4" t="s">
        <v>857</v>
      </c>
      <c r="I470" s="4" t="s">
        <v>858</v>
      </c>
      <c r="J470" s="4" t="s">
        <v>522</v>
      </c>
      <c r="K470" s="4" t="s">
        <v>449</v>
      </c>
    </row>
    <row r="471" spans="1:11">
      <c r="A471" s="4">
        <v>470</v>
      </c>
      <c r="B471" s="4" t="s">
        <v>109</v>
      </c>
      <c r="C471" s="4" t="s">
        <v>851</v>
      </c>
      <c r="D471" s="4" t="s">
        <v>852</v>
      </c>
      <c r="E471" s="4" t="s">
        <v>851</v>
      </c>
      <c r="F471" s="4" t="s">
        <v>852</v>
      </c>
      <c r="G471" s="4" t="s">
        <v>859</v>
      </c>
      <c r="H471" s="4" t="s">
        <v>860</v>
      </c>
      <c r="I471" s="4" t="s">
        <v>861</v>
      </c>
      <c r="J471" s="4" t="s">
        <v>615</v>
      </c>
      <c r="K471" s="4" t="s">
        <v>449</v>
      </c>
    </row>
    <row r="472" spans="1:11">
      <c r="A472" s="4">
        <v>471</v>
      </c>
      <c r="B472" s="4" t="s">
        <v>109</v>
      </c>
      <c r="C472" s="4" t="s">
        <v>851</v>
      </c>
      <c r="D472" s="4" t="s">
        <v>852</v>
      </c>
      <c r="E472" s="4" t="s">
        <v>851</v>
      </c>
      <c r="F472" s="4" t="s">
        <v>852</v>
      </c>
      <c r="G472" s="4" t="s">
        <v>433</v>
      </c>
      <c r="H472" s="4" t="s">
        <v>434</v>
      </c>
      <c r="I472" s="4" t="s">
        <v>435</v>
      </c>
      <c r="J472" s="4" t="s">
        <v>436</v>
      </c>
      <c r="K472" s="4" t="s">
        <v>425</v>
      </c>
    </row>
    <row r="473" spans="1:11">
      <c r="A473" s="4">
        <v>472</v>
      </c>
      <c r="B473" s="4" t="s">
        <v>109</v>
      </c>
      <c r="C473" s="4" t="s">
        <v>851</v>
      </c>
      <c r="D473" s="4" t="s">
        <v>852</v>
      </c>
      <c r="E473" s="4" t="s">
        <v>851</v>
      </c>
      <c r="F473" s="4" t="s">
        <v>852</v>
      </c>
      <c r="G473" s="4" t="s">
        <v>433</v>
      </c>
      <c r="H473" s="4" t="s">
        <v>434</v>
      </c>
      <c r="I473" s="4" t="s">
        <v>435</v>
      </c>
      <c r="J473" s="4" t="s">
        <v>436</v>
      </c>
      <c r="K473" s="4" t="s">
        <v>431</v>
      </c>
    </row>
    <row r="474" spans="1:11">
      <c r="A474" s="4">
        <v>473</v>
      </c>
      <c r="B474" s="4" t="s">
        <v>109</v>
      </c>
      <c r="C474" s="4" t="s">
        <v>851</v>
      </c>
      <c r="D474" s="4" t="s">
        <v>852</v>
      </c>
      <c r="E474" s="4" t="s">
        <v>851</v>
      </c>
      <c r="F474" s="4" t="s">
        <v>852</v>
      </c>
      <c r="G474" s="4" t="s">
        <v>433</v>
      </c>
      <c r="H474" s="4" t="s">
        <v>434</v>
      </c>
      <c r="I474" s="4" t="s">
        <v>435</v>
      </c>
      <c r="J474" s="4" t="s">
        <v>436</v>
      </c>
      <c r="K474" s="4" t="s">
        <v>432</v>
      </c>
    </row>
    <row r="475" spans="1:11">
      <c r="A475" s="4">
        <v>474</v>
      </c>
      <c r="B475" s="4" t="s">
        <v>109</v>
      </c>
      <c r="C475" s="4" t="s">
        <v>851</v>
      </c>
      <c r="D475" s="4" t="s">
        <v>852</v>
      </c>
      <c r="E475" s="4" t="s">
        <v>851</v>
      </c>
      <c r="F475" s="4" t="s">
        <v>852</v>
      </c>
      <c r="G475" s="4" t="s">
        <v>862</v>
      </c>
      <c r="H475" s="4" t="s">
        <v>863</v>
      </c>
      <c r="I475" s="4" t="s">
        <v>864</v>
      </c>
      <c r="J475" s="4" t="s">
        <v>522</v>
      </c>
      <c r="K475" s="4" t="s">
        <v>449</v>
      </c>
    </row>
    <row r="476" spans="1:11">
      <c r="A476" s="4">
        <v>475</v>
      </c>
      <c r="B476" s="4" t="s">
        <v>109</v>
      </c>
      <c r="C476" s="4" t="s">
        <v>851</v>
      </c>
      <c r="D476" s="4" t="s">
        <v>852</v>
      </c>
      <c r="E476" s="4" t="s">
        <v>851</v>
      </c>
      <c r="F476" s="4" t="s">
        <v>852</v>
      </c>
      <c r="G476" s="4" t="s">
        <v>865</v>
      </c>
      <c r="H476" s="4" t="s">
        <v>866</v>
      </c>
      <c r="I476" s="4" t="s">
        <v>867</v>
      </c>
      <c r="J476" s="4" t="s">
        <v>615</v>
      </c>
      <c r="K476" s="4" t="s">
        <v>449</v>
      </c>
    </row>
    <row r="477" spans="1:11">
      <c r="A477" s="4">
        <v>476</v>
      </c>
      <c r="B477" s="4" t="s">
        <v>109</v>
      </c>
      <c r="C477" s="4" t="s">
        <v>851</v>
      </c>
      <c r="D477" s="4" t="s">
        <v>852</v>
      </c>
      <c r="E477" s="4" t="s">
        <v>851</v>
      </c>
      <c r="F477" s="4" t="s">
        <v>852</v>
      </c>
      <c r="G477" s="4" t="s">
        <v>868</v>
      </c>
      <c r="H477" s="4" t="s">
        <v>869</v>
      </c>
      <c r="I477" s="4" t="s">
        <v>870</v>
      </c>
      <c r="J477" s="4" t="s">
        <v>871</v>
      </c>
      <c r="K477" s="4" t="s">
        <v>449</v>
      </c>
    </row>
    <row r="478" spans="1:11">
      <c r="A478" s="4">
        <v>477</v>
      </c>
      <c r="B478" s="4" t="s">
        <v>109</v>
      </c>
      <c r="C478" s="4" t="s">
        <v>851</v>
      </c>
      <c r="D478" s="4" t="s">
        <v>852</v>
      </c>
      <c r="E478" s="4" t="s">
        <v>851</v>
      </c>
      <c r="F478" s="4" t="s">
        <v>852</v>
      </c>
      <c r="G478" s="4" t="s">
        <v>872</v>
      </c>
      <c r="H478" s="4" t="s">
        <v>869</v>
      </c>
      <c r="I478" s="4" t="s">
        <v>873</v>
      </c>
      <c r="J478" s="4" t="s">
        <v>615</v>
      </c>
      <c r="K478" s="4" t="s">
        <v>449</v>
      </c>
    </row>
    <row r="479" spans="1:11">
      <c r="A479" s="4">
        <v>478</v>
      </c>
      <c r="B479" s="4" t="s">
        <v>109</v>
      </c>
      <c r="C479" s="4" t="s">
        <v>851</v>
      </c>
      <c r="D479" s="4" t="s">
        <v>852</v>
      </c>
      <c r="E479" s="4" t="s">
        <v>851</v>
      </c>
      <c r="F479" s="4" t="s">
        <v>852</v>
      </c>
      <c r="G479" s="4" t="s">
        <v>874</v>
      </c>
      <c r="H479" s="4" t="s">
        <v>875</v>
      </c>
      <c r="I479" s="4" t="s">
        <v>876</v>
      </c>
      <c r="J479" s="4" t="s">
        <v>615</v>
      </c>
      <c r="K479" s="4" t="s">
        <v>449</v>
      </c>
    </row>
    <row r="480" spans="1:11">
      <c r="A480" s="4">
        <v>479</v>
      </c>
      <c r="B480" s="4" t="s">
        <v>109</v>
      </c>
      <c r="C480" s="4" t="s">
        <v>851</v>
      </c>
      <c r="D480" s="4" t="s">
        <v>852</v>
      </c>
      <c r="E480" s="4" t="s">
        <v>851</v>
      </c>
      <c r="F480" s="4" t="s">
        <v>852</v>
      </c>
      <c r="G480" s="4" t="s">
        <v>877</v>
      </c>
      <c r="H480" s="4" t="s">
        <v>878</v>
      </c>
      <c r="I480" s="4" t="s">
        <v>879</v>
      </c>
      <c r="J480" s="4" t="s">
        <v>526</v>
      </c>
      <c r="K480" s="4" t="s">
        <v>449</v>
      </c>
    </row>
    <row r="481" spans="1:11">
      <c r="A481" s="4">
        <v>480</v>
      </c>
      <c r="B481" s="4" t="s">
        <v>109</v>
      </c>
      <c r="C481" s="4" t="s">
        <v>851</v>
      </c>
      <c r="D481" s="4" t="s">
        <v>852</v>
      </c>
      <c r="E481" s="4" t="s">
        <v>851</v>
      </c>
      <c r="F481" s="4" t="s">
        <v>852</v>
      </c>
      <c r="G481" s="4" t="s">
        <v>880</v>
      </c>
      <c r="H481" s="4" t="s">
        <v>881</v>
      </c>
      <c r="I481" s="4" t="s">
        <v>882</v>
      </c>
      <c r="J481" s="4" t="s">
        <v>615</v>
      </c>
      <c r="K481" s="4" t="s">
        <v>468</v>
      </c>
    </row>
    <row r="482" spans="1:11">
      <c r="A482" s="4">
        <v>481</v>
      </c>
      <c r="B482" s="4" t="s">
        <v>109</v>
      </c>
      <c r="C482" s="4" t="s">
        <v>851</v>
      </c>
      <c r="D482" s="4" t="s">
        <v>852</v>
      </c>
      <c r="E482" s="4" t="s">
        <v>851</v>
      </c>
      <c r="F482" s="4" t="s">
        <v>852</v>
      </c>
      <c r="G482" s="4" t="s">
        <v>880</v>
      </c>
      <c r="H482" s="4" t="s">
        <v>881</v>
      </c>
      <c r="I482" s="4" t="s">
        <v>882</v>
      </c>
      <c r="J482" s="4" t="s">
        <v>615</v>
      </c>
      <c r="K482" s="4" t="s">
        <v>431</v>
      </c>
    </row>
    <row r="483" spans="1:11">
      <c r="A483" s="4">
        <v>482</v>
      </c>
      <c r="B483" s="4" t="s">
        <v>109</v>
      </c>
      <c r="C483" s="4" t="s">
        <v>851</v>
      </c>
      <c r="D483" s="4" t="s">
        <v>852</v>
      </c>
      <c r="E483" s="4" t="s">
        <v>851</v>
      </c>
      <c r="F483" s="4" t="s">
        <v>852</v>
      </c>
      <c r="G483" s="4" t="s">
        <v>880</v>
      </c>
      <c r="H483" s="4" t="s">
        <v>881</v>
      </c>
      <c r="I483" s="4" t="s">
        <v>882</v>
      </c>
      <c r="J483" s="4" t="s">
        <v>615</v>
      </c>
      <c r="K483" s="4" t="s">
        <v>449</v>
      </c>
    </row>
    <row r="484" spans="1:11">
      <c r="A484" s="4">
        <v>483</v>
      </c>
      <c r="B484" s="4" t="s">
        <v>109</v>
      </c>
      <c r="C484" s="4" t="s">
        <v>851</v>
      </c>
      <c r="D484" s="4" t="s">
        <v>852</v>
      </c>
      <c r="E484" s="4" t="s">
        <v>851</v>
      </c>
      <c r="F484" s="4" t="s">
        <v>852</v>
      </c>
      <c r="G484" s="4" t="s">
        <v>880</v>
      </c>
      <c r="H484" s="4" t="s">
        <v>881</v>
      </c>
      <c r="I484" s="4" t="s">
        <v>882</v>
      </c>
      <c r="J484" s="4" t="s">
        <v>615</v>
      </c>
      <c r="K484" s="4" t="s">
        <v>432</v>
      </c>
    </row>
    <row r="485" spans="1:11">
      <c r="A485" s="4">
        <v>484</v>
      </c>
      <c r="B485" s="4" t="s">
        <v>109</v>
      </c>
      <c r="C485" s="4" t="s">
        <v>851</v>
      </c>
      <c r="D485" s="4" t="s">
        <v>852</v>
      </c>
      <c r="E485" s="4" t="s">
        <v>851</v>
      </c>
      <c r="F485" s="4" t="s">
        <v>852</v>
      </c>
      <c r="G485" s="4" t="s">
        <v>880</v>
      </c>
      <c r="H485" s="4" t="s">
        <v>881</v>
      </c>
      <c r="I485" s="4" t="s">
        <v>882</v>
      </c>
      <c r="J485" s="4" t="s">
        <v>615</v>
      </c>
      <c r="K485" s="4" t="s">
        <v>425</v>
      </c>
    </row>
    <row r="486" spans="1:11">
      <c r="A486" s="4">
        <v>485</v>
      </c>
      <c r="B486" s="4" t="s">
        <v>109</v>
      </c>
      <c r="C486" s="4" t="s">
        <v>851</v>
      </c>
      <c r="D486" s="4" t="s">
        <v>852</v>
      </c>
      <c r="E486" s="4" t="s">
        <v>851</v>
      </c>
      <c r="F486" s="4" t="s">
        <v>852</v>
      </c>
      <c r="G486" s="4" t="s">
        <v>883</v>
      </c>
      <c r="H486" s="4" t="s">
        <v>884</v>
      </c>
      <c r="I486" s="4" t="s">
        <v>885</v>
      </c>
      <c r="J486" s="4" t="s">
        <v>615</v>
      </c>
      <c r="K486" s="4" t="s">
        <v>449</v>
      </c>
    </row>
    <row r="487" spans="1:11">
      <c r="A487" s="4">
        <v>486</v>
      </c>
      <c r="B487" s="4" t="s">
        <v>109</v>
      </c>
      <c r="C487" s="4" t="s">
        <v>851</v>
      </c>
      <c r="D487" s="4" t="s">
        <v>852</v>
      </c>
      <c r="E487" s="4" t="s">
        <v>851</v>
      </c>
      <c r="F487" s="4" t="s">
        <v>852</v>
      </c>
      <c r="G487" s="4" t="s">
        <v>421</v>
      </c>
      <c r="H487" s="4" t="s">
        <v>422</v>
      </c>
      <c r="I487" s="4" t="s">
        <v>423</v>
      </c>
      <c r="J487" s="4" t="s">
        <v>424</v>
      </c>
      <c r="K487" s="4" t="s">
        <v>425</v>
      </c>
    </row>
    <row r="488" spans="1:11">
      <c r="A488" s="4">
        <v>487</v>
      </c>
      <c r="B488" s="4" t="s">
        <v>109</v>
      </c>
      <c r="C488" s="4" t="s">
        <v>851</v>
      </c>
      <c r="D488" s="4" t="s">
        <v>852</v>
      </c>
      <c r="E488" s="4" t="s">
        <v>851</v>
      </c>
      <c r="F488" s="4" t="s">
        <v>852</v>
      </c>
      <c r="G488" s="4" t="s">
        <v>886</v>
      </c>
      <c r="H488" s="4" t="s">
        <v>887</v>
      </c>
      <c r="I488" s="4" t="s">
        <v>888</v>
      </c>
      <c r="J488" s="4" t="s">
        <v>615</v>
      </c>
      <c r="K488" s="4" t="s">
        <v>449</v>
      </c>
    </row>
    <row r="489" spans="1:11">
      <c r="A489" s="4">
        <v>488</v>
      </c>
      <c r="B489" s="4" t="s">
        <v>109</v>
      </c>
      <c r="C489" s="4" t="s">
        <v>851</v>
      </c>
      <c r="D489" s="4" t="s">
        <v>852</v>
      </c>
      <c r="E489" s="4" t="s">
        <v>851</v>
      </c>
      <c r="F489" s="4" t="s">
        <v>852</v>
      </c>
      <c r="G489" s="4" t="s">
        <v>889</v>
      </c>
      <c r="H489" s="4" t="s">
        <v>890</v>
      </c>
      <c r="I489" s="4" t="s">
        <v>891</v>
      </c>
      <c r="J489" s="4" t="s">
        <v>615</v>
      </c>
      <c r="K489" s="4" t="s">
        <v>449</v>
      </c>
    </row>
    <row r="490" spans="1:11">
      <c r="A490" s="4">
        <v>489</v>
      </c>
      <c r="B490" s="4" t="s">
        <v>109</v>
      </c>
      <c r="C490" s="4" t="s">
        <v>892</v>
      </c>
      <c r="D490" s="4" t="s">
        <v>893</v>
      </c>
      <c r="E490" s="4" t="s">
        <v>894</v>
      </c>
      <c r="F490" s="4" t="s">
        <v>895</v>
      </c>
      <c r="G490" s="4" t="s">
        <v>428</v>
      </c>
      <c r="H490" s="4" t="s">
        <v>429</v>
      </c>
      <c r="I490" s="4" t="s">
        <v>430</v>
      </c>
      <c r="J490" s="4" t="s">
        <v>424</v>
      </c>
      <c r="K490" s="4" t="s">
        <v>432</v>
      </c>
    </row>
    <row r="491" spans="1:11">
      <c r="A491" s="4">
        <v>490</v>
      </c>
      <c r="B491" s="4" t="s">
        <v>109</v>
      </c>
      <c r="C491" s="4" t="s">
        <v>892</v>
      </c>
      <c r="D491" s="4" t="s">
        <v>893</v>
      </c>
      <c r="E491" s="4" t="s">
        <v>894</v>
      </c>
      <c r="F491" s="4" t="s">
        <v>895</v>
      </c>
      <c r="G491" s="4" t="s">
        <v>428</v>
      </c>
      <c r="H491" s="4" t="s">
        <v>429</v>
      </c>
      <c r="I491" s="4" t="s">
        <v>430</v>
      </c>
      <c r="J491" s="4" t="s">
        <v>424</v>
      </c>
      <c r="K491" s="4" t="s">
        <v>431</v>
      </c>
    </row>
    <row r="492" spans="1:11">
      <c r="A492" s="4">
        <v>491</v>
      </c>
      <c r="B492" s="4" t="s">
        <v>109</v>
      </c>
      <c r="C492" s="4" t="s">
        <v>892</v>
      </c>
      <c r="D492" s="4" t="s">
        <v>893</v>
      </c>
      <c r="E492" s="4" t="s">
        <v>894</v>
      </c>
      <c r="F492" s="4" t="s">
        <v>895</v>
      </c>
      <c r="G492" s="4" t="s">
        <v>433</v>
      </c>
      <c r="H492" s="4" t="s">
        <v>434</v>
      </c>
      <c r="I492" s="4" t="s">
        <v>435</v>
      </c>
      <c r="J492" s="4" t="s">
        <v>436</v>
      </c>
      <c r="K492" s="4" t="s">
        <v>431</v>
      </c>
    </row>
    <row r="493" spans="1:11">
      <c r="A493" s="4">
        <v>492</v>
      </c>
      <c r="B493" s="4" t="s">
        <v>109</v>
      </c>
      <c r="C493" s="4" t="s">
        <v>892</v>
      </c>
      <c r="D493" s="4" t="s">
        <v>893</v>
      </c>
      <c r="E493" s="4" t="s">
        <v>894</v>
      </c>
      <c r="F493" s="4" t="s">
        <v>895</v>
      </c>
      <c r="G493" s="4" t="s">
        <v>433</v>
      </c>
      <c r="H493" s="4" t="s">
        <v>434</v>
      </c>
      <c r="I493" s="4" t="s">
        <v>435</v>
      </c>
      <c r="J493" s="4" t="s">
        <v>436</v>
      </c>
      <c r="K493" s="4" t="s">
        <v>425</v>
      </c>
    </row>
    <row r="494" spans="1:11">
      <c r="A494" s="4">
        <v>493</v>
      </c>
      <c r="B494" s="4" t="s">
        <v>109</v>
      </c>
      <c r="C494" s="4" t="s">
        <v>892</v>
      </c>
      <c r="D494" s="4" t="s">
        <v>893</v>
      </c>
      <c r="E494" s="4" t="s">
        <v>894</v>
      </c>
      <c r="F494" s="4" t="s">
        <v>895</v>
      </c>
      <c r="G494" s="4" t="s">
        <v>433</v>
      </c>
      <c r="H494" s="4" t="s">
        <v>434</v>
      </c>
      <c r="I494" s="4" t="s">
        <v>435</v>
      </c>
      <c r="J494" s="4" t="s">
        <v>436</v>
      </c>
      <c r="K494" s="4" t="s">
        <v>432</v>
      </c>
    </row>
    <row r="495" spans="1:11">
      <c r="A495" s="4">
        <v>494</v>
      </c>
      <c r="B495" s="4" t="s">
        <v>109</v>
      </c>
      <c r="C495" s="4" t="s">
        <v>892</v>
      </c>
      <c r="D495" s="4" t="s">
        <v>893</v>
      </c>
      <c r="E495" s="4" t="s">
        <v>894</v>
      </c>
      <c r="F495" s="4" t="s">
        <v>895</v>
      </c>
      <c r="G495" s="4" t="s">
        <v>421</v>
      </c>
      <c r="H495" s="4" t="s">
        <v>422</v>
      </c>
      <c r="I495" s="4" t="s">
        <v>423</v>
      </c>
      <c r="J495" s="4" t="s">
        <v>424</v>
      </c>
      <c r="K495" s="4" t="s">
        <v>425</v>
      </c>
    </row>
    <row r="496" spans="1:11">
      <c r="A496" s="4">
        <v>495</v>
      </c>
      <c r="B496" s="4" t="s">
        <v>109</v>
      </c>
      <c r="C496" s="4" t="s">
        <v>892</v>
      </c>
      <c r="D496" s="4" t="s">
        <v>893</v>
      </c>
      <c r="E496" s="4" t="s">
        <v>896</v>
      </c>
      <c r="F496" s="4" t="s">
        <v>897</v>
      </c>
      <c r="G496" s="4" t="s">
        <v>421</v>
      </c>
      <c r="H496" s="4" t="s">
        <v>422</v>
      </c>
      <c r="I496" s="4" t="s">
        <v>423</v>
      </c>
      <c r="J496" s="4" t="s">
        <v>424</v>
      </c>
      <c r="K496" s="4" t="s">
        <v>425</v>
      </c>
    </row>
    <row r="497" spans="1:11">
      <c r="A497" s="4">
        <v>496</v>
      </c>
      <c r="B497" s="4" t="s">
        <v>109</v>
      </c>
      <c r="C497" s="4" t="s">
        <v>892</v>
      </c>
      <c r="D497" s="4" t="s">
        <v>893</v>
      </c>
      <c r="E497" s="4" t="s">
        <v>892</v>
      </c>
      <c r="F497" s="4" t="s">
        <v>893</v>
      </c>
      <c r="G497" s="4" t="s">
        <v>428</v>
      </c>
      <c r="H497" s="4" t="s">
        <v>429</v>
      </c>
      <c r="I497" s="4" t="s">
        <v>430</v>
      </c>
      <c r="J497" s="4" t="s">
        <v>424</v>
      </c>
      <c r="K497" s="4" t="s">
        <v>431</v>
      </c>
    </row>
    <row r="498" spans="1:11">
      <c r="A498" s="4">
        <v>497</v>
      </c>
      <c r="B498" s="4" t="s">
        <v>109</v>
      </c>
      <c r="C498" s="4" t="s">
        <v>892</v>
      </c>
      <c r="D498" s="4" t="s">
        <v>893</v>
      </c>
      <c r="E498" s="4" t="s">
        <v>892</v>
      </c>
      <c r="F498" s="4" t="s">
        <v>893</v>
      </c>
      <c r="G498" s="4" t="s">
        <v>428</v>
      </c>
      <c r="H498" s="4" t="s">
        <v>429</v>
      </c>
      <c r="I498" s="4" t="s">
        <v>430</v>
      </c>
      <c r="J498" s="4" t="s">
        <v>424</v>
      </c>
      <c r="K498" s="4" t="s">
        <v>432</v>
      </c>
    </row>
    <row r="499" spans="1:11">
      <c r="A499" s="4">
        <v>498</v>
      </c>
      <c r="B499" s="4" t="s">
        <v>109</v>
      </c>
      <c r="C499" s="4" t="s">
        <v>892</v>
      </c>
      <c r="D499" s="4" t="s">
        <v>893</v>
      </c>
      <c r="E499" s="4" t="s">
        <v>892</v>
      </c>
      <c r="F499" s="4" t="s">
        <v>893</v>
      </c>
      <c r="G499" s="4" t="s">
        <v>433</v>
      </c>
      <c r="H499" s="4" t="s">
        <v>434</v>
      </c>
      <c r="I499" s="4" t="s">
        <v>435</v>
      </c>
      <c r="J499" s="4" t="s">
        <v>436</v>
      </c>
      <c r="K499" s="4" t="s">
        <v>425</v>
      </c>
    </row>
    <row r="500" spans="1:11">
      <c r="A500" s="4">
        <v>499</v>
      </c>
      <c r="B500" s="4" t="s">
        <v>109</v>
      </c>
      <c r="C500" s="4" t="s">
        <v>892</v>
      </c>
      <c r="D500" s="4" t="s">
        <v>893</v>
      </c>
      <c r="E500" s="4" t="s">
        <v>892</v>
      </c>
      <c r="F500" s="4" t="s">
        <v>893</v>
      </c>
      <c r="G500" s="4" t="s">
        <v>433</v>
      </c>
      <c r="H500" s="4" t="s">
        <v>434</v>
      </c>
      <c r="I500" s="4" t="s">
        <v>435</v>
      </c>
      <c r="J500" s="4" t="s">
        <v>436</v>
      </c>
      <c r="K500" s="4" t="s">
        <v>432</v>
      </c>
    </row>
    <row r="501" spans="1:11">
      <c r="A501" s="4">
        <v>500</v>
      </c>
      <c r="B501" s="4" t="s">
        <v>109</v>
      </c>
      <c r="C501" s="4" t="s">
        <v>892</v>
      </c>
      <c r="D501" s="4" t="s">
        <v>893</v>
      </c>
      <c r="E501" s="4" t="s">
        <v>892</v>
      </c>
      <c r="F501" s="4" t="s">
        <v>893</v>
      </c>
      <c r="G501" s="4" t="s">
        <v>433</v>
      </c>
      <c r="H501" s="4" t="s">
        <v>434</v>
      </c>
      <c r="I501" s="4" t="s">
        <v>435</v>
      </c>
      <c r="J501" s="4" t="s">
        <v>436</v>
      </c>
      <c r="K501" s="4" t="s">
        <v>431</v>
      </c>
    </row>
    <row r="502" spans="1:11">
      <c r="A502" s="4">
        <v>501</v>
      </c>
      <c r="B502" s="4" t="s">
        <v>109</v>
      </c>
      <c r="C502" s="4" t="s">
        <v>892</v>
      </c>
      <c r="D502" s="4" t="s">
        <v>893</v>
      </c>
      <c r="E502" s="4" t="s">
        <v>892</v>
      </c>
      <c r="F502" s="4" t="s">
        <v>893</v>
      </c>
      <c r="G502" s="4" t="s">
        <v>421</v>
      </c>
      <c r="H502" s="4" t="s">
        <v>422</v>
      </c>
      <c r="I502" s="4" t="s">
        <v>423</v>
      </c>
      <c r="J502" s="4" t="s">
        <v>424</v>
      </c>
      <c r="K502" s="4" t="s">
        <v>425</v>
      </c>
    </row>
    <row r="503" spans="1:11">
      <c r="A503" s="4">
        <v>502</v>
      </c>
      <c r="B503" s="4" t="s">
        <v>109</v>
      </c>
      <c r="C503" s="4" t="s">
        <v>892</v>
      </c>
      <c r="D503" s="4" t="s">
        <v>893</v>
      </c>
      <c r="E503" s="4" t="s">
        <v>898</v>
      </c>
      <c r="F503" s="4" t="s">
        <v>899</v>
      </c>
      <c r="G503" s="4" t="s">
        <v>428</v>
      </c>
      <c r="H503" s="4" t="s">
        <v>429</v>
      </c>
      <c r="I503" s="4" t="s">
        <v>430</v>
      </c>
      <c r="J503" s="4" t="s">
        <v>424</v>
      </c>
      <c r="K503" s="4" t="s">
        <v>431</v>
      </c>
    </row>
    <row r="504" spans="1:11">
      <c r="A504" s="4">
        <v>503</v>
      </c>
      <c r="B504" s="4" t="s">
        <v>109</v>
      </c>
      <c r="C504" s="4" t="s">
        <v>892</v>
      </c>
      <c r="D504" s="4" t="s">
        <v>893</v>
      </c>
      <c r="E504" s="4" t="s">
        <v>898</v>
      </c>
      <c r="F504" s="4" t="s">
        <v>899</v>
      </c>
      <c r="G504" s="4" t="s">
        <v>428</v>
      </c>
      <c r="H504" s="4" t="s">
        <v>429</v>
      </c>
      <c r="I504" s="4" t="s">
        <v>430</v>
      </c>
      <c r="J504" s="4" t="s">
        <v>424</v>
      </c>
      <c r="K504" s="4" t="s">
        <v>432</v>
      </c>
    </row>
    <row r="505" spans="1:11">
      <c r="A505" s="4">
        <v>504</v>
      </c>
      <c r="B505" s="4" t="s">
        <v>109</v>
      </c>
      <c r="C505" s="4" t="s">
        <v>892</v>
      </c>
      <c r="D505" s="4" t="s">
        <v>893</v>
      </c>
      <c r="E505" s="4" t="s">
        <v>898</v>
      </c>
      <c r="F505" s="4" t="s">
        <v>899</v>
      </c>
      <c r="G505" s="4" t="s">
        <v>433</v>
      </c>
      <c r="H505" s="4" t="s">
        <v>434</v>
      </c>
      <c r="I505" s="4" t="s">
        <v>435</v>
      </c>
      <c r="J505" s="4" t="s">
        <v>436</v>
      </c>
      <c r="K505" s="4" t="s">
        <v>432</v>
      </c>
    </row>
    <row r="506" spans="1:11">
      <c r="A506" s="4">
        <v>505</v>
      </c>
      <c r="B506" s="4" t="s">
        <v>109</v>
      </c>
      <c r="C506" s="4" t="s">
        <v>892</v>
      </c>
      <c r="D506" s="4" t="s">
        <v>893</v>
      </c>
      <c r="E506" s="4" t="s">
        <v>898</v>
      </c>
      <c r="F506" s="4" t="s">
        <v>899</v>
      </c>
      <c r="G506" s="4" t="s">
        <v>433</v>
      </c>
      <c r="H506" s="4" t="s">
        <v>434</v>
      </c>
      <c r="I506" s="4" t="s">
        <v>435</v>
      </c>
      <c r="J506" s="4" t="s">
        <v>436</v>
      </c>
      <c r="K506" s="4" t="s">
        <v>425</v>
      </c>
    </row>
    <row r="507" spans="1:11">
      <c r="A507" s="4">
        <v>506</v>
      </c>
      <c r="B507" s="4" t="s">
        <v>109</v>
      </c>
      <c r="C507" s="4" t="s">
        <v>892</v>
      </c>
      <c r="D507" s="4" t="s">
        <v>893</v>
      </c>
      <c r="E507" s="4" t="s">
        <v>898</v>
      </c>
      <c r="F507" s="4" t="s">
        <v>899</v>
      </c>
      <c r="G507" s="4" t="s">
        <v>433</v>
      </c>
      <c r="H507" s="4" t="s">
        <v>434</v>
      </c>
      <c r="I507" s="4" t="s">
        <v>435</v>
      </c>
      <c r="J507" s="4" t="s">
        <v>436</v>
      </c>
      <c r="K507" s="4" t="s">
        <v>431</v>
      </c>
    </row>
    <row r="508" spans="1:11">
      <c r="A508" s="4">
        <v>507</v>
      </c>
      <c r="B508" s="4" t="s">
        <v>109</v>
      </c>
      <c r="C508" s="4" t="s">
        <v>892</v>
      </c>
      <c r="D508" s="4" t="s">
        <v>893</v>
      </c>
      <c r="E508" s="4" t="s">
        <v>898</v>
      </c>
      <c r="F508" s="4" t="s">
        <v>899</v>
      </c>
      <c r="G508" s="4" t="s">
        <v>900</v>
      </c>
      <c r="H508" s="4" t="s">
        <v>901</v>
      </c>
      <c r="I508" s="4" t="s">
        <v>902</v>
      </c>
      <c r="J508" s="4" t="s">
        <v>903</v>
      </c>
      <c r="K508" s="4" t="s">
        <v>449</v>
      </c>
    </row>
    <row r="509" spans="1:11">
      <c r="A509" s="4">
        <v>508</v>
      </c>
      <c r="B509" s="4" t="s">
        <v>109</v>
      </c>
      <c r="C509" s="4" t="s">
        <v>892</v>
      </c>
      <c r="D509" s="4" t="s">
        <v>893</v>
      </c>
      <c r="E509" s="4" t="s">
        <v>898</v>
      </c>
      <c r="F509" s="4" t="s">
        <v>899</v>
      </c>
      <c r="G509" s="4" t="s">
        <v>421</v>
      </c>
      <c r="H509" s="4" t="s">
        <v>422</v>
      </c>
      <c r="I509" s="4" t="s">
        <v>423</v>
      </c>
      <c r="J509" s="4" t="s">
        <v>424</v>
      </c>
      <c r="K509" s="4" t="s">
        <v>425</v>
      </c>
    </row>
    <row r="510" spans="1:11">
      <c r="A510" s="4">
        <v>509</v>
      </c>
      <c r="B510" s="4" t="s">
        <v>109</v>
      </c>
      <c r="C510" s="4" t="s">
        <v>904</v>
      </c>
      <c r="D510" s="4" t="s">
        <v>905</v>
      </c>
      <c r="E510" s="4" t="s">
        <v>906</v>
      </c>
      <c r="F510" s="4" t="s">
        <v>907</v>
      </c>
      <c r="G510" s="4" t="s">
        <v>428</v>
      </c>
      <c r="H510" s="4" t="s">
        <v>429</v>
      </c>
      <c r="I510" s="4" t="s">
        <v>430</v>
      </c>
      <c r="J510" s="4" t="s">
        <v>424</v>
      </c>
      <c r="K510" s="4" t="s">
        <v>431</v>
      </c>
    </row>
    <row r="511" spans="1:11">
      <c r="A511" s="4">
        <v>510</v>
      </c>
      <c r="B511" s="4" t="s">
        <v>109</v>
      </c>
      <c r="C511" s="4" t="s">
        <v>904</v>
      </c>
      <c r="D511" s="4" t="s">
        <v>905</v>
      </c>
      <c r="E511" s="4" t="s">
        <v>906</v>
      </c>
      <c r="F511" s="4" t="s">
        <v>907</v>
      </c>
      <c r="G511" s="4" t="s">
        <v>428</v>
      </c>
      <c r="H511" s="4" t="s">
        <v>429</v>
      </c>
      <c r="I511" s="4" t="s">
        <v>430</v>
      </c>
      <c r="J511" s="4" t="s">
        <v>424</v>
      </c>
      <c r="K511" s="4" t="s">
        <v>432</v>
      </c>
    </row>
    <row r="512" spans="1:11">
      <c r="A512" s="4">
        <v>511</v>
      </c>
      <c r="B512" s="4" t="s">
        <v>109</v>
      </c>
      <c r="C512" s="4" t="s">
        <v>904</v>
      </c>
      <c r="D512" s="4" t="s">
        <v>905</v>
      </c>
      <c r="E512" s="4" t="s">
        <v>906</v>
      </c>
      <c r="F512" s="4" t="s">
        <v>907</v>
      </c>
      <c r="G512" s="4" t="s">
        <v>433</v>
      </c>
      <c r="H512" s="4" t="s">
        <v>434</v>
      </c>
      <c r="I512" s="4" t="s">
        <v>435</v>
      </c>
      <c r="J512" s="4" t="s">
        <v>436</v>
      </c>
      <c r="K512" s="4" t="s">
        <v>431</v>
      </c>
    </row>
    <row r="513" spans="1:11">
      <c r="A513" s="4">
        <v>512</v>
      </c>
      <c r="B513" s="4" t="s">
        <v>109</v>
      </c>
      <c r="C513" s="4" t="s">
        <v>904</v>
      </c>
      <c r="D513" s="4" t="s">
        <v>905</v>
      </c>
      <c r="E513" s="4" t="s">
        <v>906</v>
      </c>
      <c r="F513" s="4" t="s">
        <v>907</v>
      </c>
      <c r="G513" s="4" t="s">
        <v>433</v>
      </c>
      <c r="H513" s="4" t="s">
        <v>434</v>
      </c>
      <c r="I513" s="4" t="s">
        <v>435</v>
      </c>
      <c r="J513" s="4" t="s">
        <v>436</v>
      </c>
      <c r="K513" s="4" t="s">
        <v>432</v>
      </c>
    </row>
    <row r="514" spans="1:11">
      <c r="A514" s="4">
        <v>513</v>
      </c>
      <c r="B514" s="4" t="s">
        <v>109</v>
      </c>
      <c r="C514" s="4" t="s">
        <v>904</v>
      </c>
      <c r="D514" s="4" t="s">
        <v>905</v>
      </c>
      <c r="E514" s="4" t="s">
        <v>906</v>
      </c>
      <c r="F514" s="4" t="s">
        <v>907</v>
      </c>
      <c r="G514" s="4" t="s">
        <v>433</v>
      </c>
      <c r="H514" s="4" t="s">
        <v>434</v>
      </c>
      <c r="I514" s="4" t="s">
        <v>435</v>
      </c>
      <c r="J514" s="4" t="s">
        <v>436</v>
      </c>
      <c r="K514" s="4" t="s">
        <v>425</v>
      </c>
    </row>
    <row r="515" spans="1:11">
      <c r="A515" s="4">
        <v>514</v>
      </c>
      <c r="B515" s="4" t="s">
        <v>109</v>
      </c>
      <c r="C515" s="4" t="s">
        <v>904</v>
      </c>
      <c r="D515" s="4" t="s">
        <v>905</v>
      </c>
      <c r="E515" s="4" t="s">
        <v>906</v>
      </c>
      <c r="F515" s="4" t="s">
        <v>907</v>
      </c>
      <c r="G515" s="4" t="s">
        <v>421</v>
      </c>
      <c r="H515" s="4" t="s">
        <v>422</v>
      </c>
      <c r="I515" s="4" t="s">
        <v>423</v>
      </c>
      <c r="J515" s="4" t="s">
        <v>424</v>
      </c>
      <c r="K515" s="4" t="s">
        <v>425</v>
      </c>
    </row>
    <row r="516" spans="1:11">
      <c r="A516" s="4">
        <v>515</v>
      </c>
      <c r="B516" s="4" t="s">
        <v>109</v>
      </c>
      <c r="C516" s="4" t="s">
        <v>904</v>
      </c>
      <c r="D516" s="4" t="s">
        <v>905</v>
      </c>
      <c r="E516" s="4" t="s">
        <v>908</v>
      </c>
      <c r="F516" s="4" t="s">
        <v>909</v>
      </c>
      <c r="G516" s="4" t="s">
        <v>421</v>
      </c>
      <c r="H516" s="4" t="s">
        <v>422</v>
      </c>
      <c r="I516" s="4" t="s">
        <v>423</v>
      </c>
      <c r="J516" s="4" t="s">
        <v>424</v>
      </c>
      <c r="K516" s="4" t="s">
        <v>425</v>
      </c>
    </row>
    <row r="517" spans="1:11">
      <c r="A517" s="4">
        <v>516</v>
      </c>
      <c r="B517" s="4" t="s">
        <v>109</v>
      </c>
      <c r="C517" s="4" t="s">
        <v>904</v>
      </c>
      <c r="D517" s="4" t="s">
        <v>905</v>
      </c>
      <c r="E517" s="4" t="s">
        <v>910</v>
      </c>
      <c r="F517" s="4" t="s">
        <v>911</v>
      </c>
      <c r="G517" s="4" t="s">
        <v>421</v>
      </c>
      <c r="H517" s="4" t="s">
        <v>422</v>
      </c>
      <c r="I517" s="4" t="s">
        <v>423</v>
      </c>
      <c r="J517" s="4" t="s">
        <v>424</v>
      </c>
      <c r="K517" s="4" t="s">
        <v>425</v>
      </c>
    </row>
    <row r="518" spans="1:11">
      <c r="A518" s="4">
        <v>517</v>
      </c>
      <c r="B518" s="4" t="s">
        <v>109</v>
      </c>
      <c r="C518" s="4" t="s">
        <v>904</v>
      </c>
      <c r="D518" s="4" t="s">
        <v>905</v>
      </c>
      <c r="E518" s="4" t="s">
        <v>912</v>
      </c>
      <c r="F518" s="4" t="s">
        <v>913</v>
      </c>
      <c r="G518" s="4" t="s">
        <v>421</v>
      </c>
      <c r="H518" s="4" t="s">
        <v>422</v>
      </c>
      <c r="I518" s="4" t="s">
        <v>423</v>
      </c>
      <c r="J518" s="4" t="s">
        <v>424</v>
      </c>
      <c r="K518" s="4" t="s">
        <v>425</v>
      </c>
    </row>
    <row r="519" spans="1:11">
      <c r="A519" s="4">
        <v>518</v>
      </c>
      <c r="B519" s="4" t="s">
        <v>109</v>
      </c>
      <c r="C519" s="4" t="s">
        <v>904</v>
      </c>
      <c r="D519" s="4" t="s">
        <v>905</v>
      </c>
      <c r="E519" s="4" t="s">
        <v>914</v>
      </c>
      <c r="F519" s="4" t="s">
        <v>915</v>
      </c>
      <c r="G519" s="4" t="s">
        <v>421</v>
      </c>
      <c r="H519" s="4" t="s">
        <v>422</v>
      </c>
      <c r="I519" s="4" t="s">
        <v>423</v>
      </c>
      <c r="J519" s="4" t="s">
        <v>424</v>
      </c>
      <c r="K519" s="4" t="s">
        <v>425</v>
      </c>
    </row>
    <row r="520" spans="1:11">
      <c r="A520" s="4">
        <v>519</v>
      </c>
      <c r="B520" s="4" t="s">
        <v>109</v>
      </c>
      <c r="C520" s="4" t="s">
        <v>904</v>
      </c>
      <c r="D520" s="4" t="s">
        <v>905</v>
      </c>
      <c r="E520" s="4" t="s">
        <v>916</v>
      </c>
      <c r="F520" s="4" t="s">
        <v>917</v>
      </c>
      <c r="G520" s="4" t="s">
        <v>428</v>
      </c>
      <c r="H520" s="4" t="s">
        <v>429</v>
      </c>
      <c r="I520" s="4" t="s">
        <v>430</v>
      </c>
      <c r="J520" s="4" t="s">
        <v>424</v>
      </c>
      <c r="K520" s="4" t="s">
        <v>431</v>
      </c>
    </row>
    <row r="521" spans="1:11">
      <c r="A521" s="4">
        <v>520</v>
      </c>
      <c r="B521" s="4" t="s">
        <v>109</v>
      </c>
      <c r="C521" s="4" t="s">
        <v>904</v>
      </c>
      <c r="D521" s="4" t="s">
        <v>905</v>
      </c>
      <c r="E521" s="4" t="s">
        <v>916</v>
      </c>
      <c r="F521" s="4" t="s">
        <v>917</v>
      </c>
      <c r="G521" s="4" t="s">
        <v>428</v>
      </c>
      <c r="H521" s="4" t="s">
        <v>429</v>
      </c>
      <c r="I521" s="4" t="s">
        <v>430</v>
      </c>
      <c r="J521" s="4" t="s">
        <v>424</v>
      </c>
      <c r="K521" s="4" t="s">
        <v>432</v>
      </c>
    </row>
    <row r="522" spans="1:11">
      <c r="A522" s="4">
        <v>521</v>
      </c>
      <c r="B522" s="4" t="s">
        <v>109</v>
      </c>
      <c r="C522" s="4" t="s">
        <v>904</v>
      </c>
      <c r="D522" s="4" t="s">
        <v>905</v>
      </c>
      <c r="E522" s="4" t="s">
        <v>916</v>
      </c>
      <c r="F522" s="4" t="s">
        <v>917</v>
      </c>
      <c r="G522" s="4" t="s">
        <v>433</v>
      </c>
      <c r="H522" s="4" t="s">
        <v>434</v>
      </c>
      <c r="I522" s="4" t="s">
        <v>435</v>
      </c>
      <c r="J522" s="4" t="s">
        <v>436</v>
      </c>
      <c r="K522" s="4" t="s">
        <v>431</v>
      </c>
    </row>
    <row r="523" spans="1:11">
      <c r="A523" s="4">
        <v>522</v>
      </c>
      <c r="B523" s="4" t="s">
        <v>109</v>
      </c>
      <c r="C523" s="4" t="s">
        <v>904</v>
      </c>
      <c r="D523" s="4" t="s">
        <v>905</v>
      </c>
      <c r="E523" s="4" t="s">
        <v>916</v>
      </c>
      <c r="F523" s="4" t="s">
        <v>917</v>
      </c>
      <c r="G523" s="4" t="s">
        <v>433</v>
      </c>
      <c r="H523" s="4" t="s">
        <v>434</v>
      </c>
      <c r="I523" s="4" t="s">
        <v>435</v>
      </c>
      <c r="J523" s="4" t="s">
        <v>436</v>
      </c>
      <c r="K523" s="4" t="s">
        <v>425</v>
      </c>
    </row>
    <row r="524" spans="1:11">
      <c r="A524" s="4">
        <v>523</v>
      </c>
      <c r="B524" s="4" t="s">
        <v>109</v>
      </c>
      <c r="C524" s="4" t="s">
        <v>904</v>
      </c>
      <c r="D524" s="4" t="s">
        <v>905</v>
      </c>
      <c r="E524" s="4" t="s">
        <v>916</v>
      </c>
      <c r="F524" s="4" t="s">
        <v>917</v>
      </c>
      <c r="G524" s="4" t="s">
        <v>433</v>
      </c>
      <c r="H524" s="4" t="s">
        <v>434</v>
      </c>
      <c r="I524" s="4" t="s">
        <v>435</v>
      </c>
      <c r="J524" s="4" t="s">
        <v>436</v>
      </c>
      <c r="K524" s="4" t="s">
        <v>432</v>
      </c>
    </row>
    <row r="525" spans="1:11">
      <c r="A525" s="4">
        <v>524</v>
      </c>
      <c r="B525" s="4" t="s">
        <v>109</v>
      </c>
      <c r="C525" s="4" t="s">
        <v>904</v>
      </c>
      <c r="D525" s="4" t="s">
        <v>905</v>
      </c>
      <c r="E525" s="4" t="s">
        <v>916</v>
      </c>
      <c r="F525" s="4" t="s">
        <v>917</v>
      </c>
      <c r="G525" s="4" t="s">
        <v>584</v>
      </c>
      <c r="H525" s="4" t="s">
        <v>585</v>
      </c>
      <c r="I525" s="4" t="s">
        <v>586</v>
      </c>
      <c r="J525" s="4" t="s">
        <v>587</v>
      </c>
      <c r="K525" s="4" t="s">
        <v>431</v>
      </c>
    </row>
    <row r="526" spans="1:11">
      <c r="A526" s="4">
        <v>525</v>
      </c>
      <c r="B526" s="4" t="s">
        <v>109</v>
      </c>
      <c r="C526" s="4" t="s">
        <v>904</v>
      </c>
      <c r="D526" s="4" t="s">
        <v>905</v>
      </c>
      <c r="E526" s="4" t="s">
        <v>916</v>
      </c>
      <c r="F526" s="4" t="s">
        <v>917</v>
      </c>
      <c r="G526" s="4" t="s">
        <v>584</v>
      </c>
      <c r="H526" s="4" t="s">
        <v>585</v>
      </c>
      <c r="I526" s="4" t="s">
        <v>586</v>
      </c>
      <c r="J526" s="4" t="s">
        <v>587</v>
      </c>
      <c r="K526" s="4" t="s">
        <v>425</v>
      </c>
    </row>
    <row r="527" spans="1:11">
      <c r="A527" s="4">
        <v>526</v>
      </c>
      <c r="B527" s="4" t="s">
        <v>109</v>
      </c>
      <c r="C527" s="4" t="s">
        <v>904</v>
      </c>
      <c r="D527" s="4" t="s">
        <v>905</v>
      </c>
      <c r="E527" s="4" t="s">
        <v>916</v>
      </c>
      <c r="F527" s="4" t="s">
        <v>917</v>
      </c>
      <c r="G527" s="4" t="s">
        <v>584</v>
      </c>
      <c r="H527" s="4" t="s">
        <v>585</v>
      </c>
      <c r="I527" s="4" t="s">
        <v>586</v>
      </c>
      <c r="J527" s="4" t="s">
        <v>587</v>
      </c>
      <c r="K527" s="4" t="s">
        <v>432</v>
      </c>
    </row>
    <row r="528" spans="1:11">
      <c r="A528" s="4">
        <v>527</v>
      </c>
      <c r="B528" s="4" t="s">
        <v>109</v>
      </c>
      <c r="C528" s="4" t="s">
        <v>904</v>
      </c>
      <c r="D528" s="4" t="s">
        <v>905</v>
      </c>
      <c r="E528" s="4" t="s">
        <v>916</v>
      </c>
      <c r="F528" s="4" t="s">
        <v>917</v>
      </c>
      <c r="G528" s="4" t="s">
        <v>421</v>
      </c>
      <c r="H528" s="4" t="s">
        <v>422</v>
      </c>
      <c r="I528" s="4" t="s">
        <v>423</v>
      </c>
      <c r="J528" s="4" t="s">
        <v>424</v>
      </c>
      <c r="K528" s="4" t="s">
        <v>425</v>
      </c>
    </row>
    <row r="529" spans="1:11">
      <c r="A529" s="4">
        <v>528</v>
      </c>
      <c r="B529" s="4" t="s">
        <v>109</v>
      </c>
      <c r="C529" s="4" t="s">
        <v>904</v>
      </c>
      <c r="D529" s="4" t="s">
        <v>905</v>
      </c>
      <c r="E529" s="4" t="s">
        <v>918</v>
      </c>
      <c r="F529" s="4" t="s">
        <v>919</v>
      </c>
      <c r="G529" s="4" t="s">
        <v>421</v>
      </c>
      <c r="H529" s="4" t="s">
        <v>422</v>
      </c>
      <c r="I529" s="4" t="s">
        <v>423</v>
      </c>
      <c r="J529" s="4" t="s">
        <v>424</v>
      </c>
      <c r="K529" s="4" t="s">
        <v>425</v>
      </c>
    </row>
    <row r="530" spans="1:11">
      <c r="A530" s="4">
        <v>529</v>
      </c>
      <c r="B530" s="4" t="s">
        <v>109</v>
      </c>
      <c r="C530" s="4" t="s">
        <v>904</v>
      </c>
      <c r="D530" s="4" t="s">
        <v>905</v>
      </c>
      <c r="E530" s="4" t="s">
        <v>920</v>
      </c>
      <c r="F530" s="4" t="s">
        <v>921</v>
      </c>
      <c r="G530" s="4" t="s">
        <v>428</v>
      </c>
      <c r="H530" s="4" t="s">
        <v>429</v>
      </c>
      <c r="I530" s="4" t="s">
        <v>430</v>
      </c>
      <c r="J530" s="4" t="s">
        <v>424</v>
      </c>
      <c r="K530" s="4" t="s">
        <v>432</v>
      </c>
    </row>
    <row r="531" spans="1:11">
      <c r="A531" s="4">
        <v>530</v>
      </c>
      <c r="B531" s="4" t="s">
        <v>109</v>
      </c>
      <c r="C531" s="4" t="s">
        <v>904</v>
      </c>
      <c r="D531" s="4" t="s">
        <v>905</v>
      </c>
      <c r="E531" s="4" t="s">
        <v>920</v>
      </c>
      <c r="F531" s="4" t="s">
        <v>921</v>
      </c>
      <c r="G531" s="4" t="s">
        <v>428</v>
      </c>
      <c r="H531" s="4" t="s">
        <v>429</v>
      </c>
      <c r="I531" s="4" t="s">
        <v>430</v>
      </c>
      <c r="J531" s="4" t="s">
        <v>424</v>
      </c>
      <c r="K531" s="4" t="s">
        <v>431</v>
      </c>
    </row>
    <row r="532" spans="1:11">
      <c r="A532" s="4">
        <v>531</v>
      </c>
      <c r="B532" s="4" t="s">
        <v>109</v>
      </c>
      <c r="C532" s="4" t="s">
        <v>904</v>
      </c>
      <c r="D532" s="4" t="s">
        <v>905</v>
      </c>
      <c r="E532" s="4" t="s">
        <v>920</v>
      </c>
      <c r="F532" s="4" t="s">
        <v>921</v>
      </c>
      <c r="G532" s="4" t="s">
        <v>433</v>
      </c>
      <c r="H532" s="4" t="s">
        <v>434</v>
      </c>
      <c r="I532" s="4" t="s">
        <v>435</v>
      </c>
      <c r="J532" s="4" t="s">
        <v>436</v>
      </c>
      <c r="K532" s="4" t="s">
        <v>431</v>
      </c>
    </row>
    <row r="533" spans="1:11">
      <c r="A533" s="4">
        <v>532</v>
      </c>
      <c r="B533" s="4" t="s">
        <v>109</v>
      </c>
      <c r="C533" s="4" t="s">
        <v>904</v>
      </c>
      <c r="D533" s="4" t="s">
        <v>905</v>
      </c>
      <c r="E533" s="4" t="s">
        <v>920</v>
      </c>
      <c r="F533" s="4" t="s">
        <v>921</v>
      </c>
      <c r="G533" s="4" t="s">
        <v>433</v>
      </c>
      <c r="H533" s="4" t="s">
        <v>434</v>
      </c>
      <c r="I533" s="4" t="s">
        <v>435</v>
      </c>
      <c r="J533" s="4" t="s">
        <v>436</v>
      </c>
      <c r="K533" s="4" t="s">
        <v>425</v>
      </c>
    </row>
    <row r="534" spans="1:11">
      <c r="A534" s="4">
        <v>533</v>
      </c>
      <c r="B534" s="4" t="s">
        <v>109</v>
      </c>
      <c r="C534" s="4" t="s">
        <v>904</v>
      </c>
      <c r="D534" s="4" t="s">
        <v>905</v>
      </c>
      <c r="E534" s="4" t="s">
        <v>920</v>
      </c>
      <c r="F534" s="4" t="s">
        <v>921</v>
      </c>
      <c r="G534" s="4" t="s">
        <v>433</v>
      </c>
      <c r="H534" s="4" t="s">
        <v>434</v>
      </c>
      <c r="I534" s="4" t="s">
        <v>435</v>
      </c>
      <c r="J534" s="4" t="s">
        <v>436</v>
      </c>
      <c r="K534" s="4" t="s">
        <v>432</v>
      </c>
    </row>
    <row r="535" spans="1:11">
      <c r="A535" s="4">
        <v>534</v>
      </c>
      <c r="B535" s="4" t="s">
        <v>109</v>
      </c>
      <c r="C535" s="4" t="s">
        <v>904</v>
      </c>
      <c r="D535" s="4" t="s">
        <v>905</v>
      </c>
      <c r="E535" s="4" t="s">
        <v>920</v>
      </c>
      <c r="F535" s="4" t="s">
        <v>921</v>
      </c>
      <c r="G535" s="4" t="s">
        <v>584</v>
      </c>
      <c r="H535" s="4" t="s">
        <v>585</v>
      </c>
      <c r="I535" s="4" t="s">
        <v>586</v>
      </c>
      <c r="J535" s="4" t="s">
        <v>587</v>
      </c>
      <c r="K535" s="4" t="s">
        <v>432</v>
      </c>
    </row>
    <row r="536" spans="1:11">
      <c r="A536" s="4">
        <v>535</v>
      </c>
      <c r="B536" s="4" t="s">
        <v>109</v>
      </c>
      <c r="C536" s="4" t="s">
        <v>904</v>
      </c>
      <c r="D536" s="4" t="s">
        <v>905</v>
      </c>
      <c r="E536" s="4" t="s">
        <v>920</v>
      </c>
      <c r="F536" s="4" t="s">
        <v>921</v>
      </c>
      <c r="G536" s="4" t="s">
        <v>584</v>
      </c>
      <c r="H536" s="4" t="s">
        <v>585</v>
      </c>
      <c r="I536" s="4" t="s">
        <v>586</v>
      </c>
      <c r="J536" s="4" t="s">
        <v>587</v>
      </c>
      <c r="K536" s="4" t="s">
        <v>431</v>
      </c>
    </row>
    <row r="537" spans="1:11">
      <c r="A537" s="4">
        <v>536</v>
      </c>
      <c r="B537" s="4" t="s">
        <v>109</v>
      </c>
      <c r="C537" s="4" t="s">
        <v>904</v>
      </c>
      <c r="D537" s="4" t="s">
        <v>905</v>
      </c>
      <c r="E537" s="4" t="s">
        <v>920</v>
      </c>
      <c r="F537" s="4" t="s">
        <v>921</v>
      </c>
      <c r="G537" s="4" t="s">
        <v>584</v>
      </c>
      <c r="H537" s="4" t="s">
        <v>585</v>
      </c>
      <c r="I537" s="4" t="s">
        <v>586</v>
      </c>
      <c r="J537" s="4" t="s">
        <v>587</v>
      </c>
      <c r="K537" s="4" t="s">
        <v>425</v>
      </c>
    </row>
    <row r="538" spans="1:11">
      <c r="A538" s="4">
        <v>537</v>
      </c>
      <c r="B538" s="4" t="s">
        <v>109</v>
      </c>
      <c r="C538" s="4" t="s">
        <v>904</v>
      </c>
      <c r="D538" s="4" t="s">
        <v>905</v>
      </c>
      <c r="E538" s="4" t="s">
        <v>920</v>
      </c>
      <c r="F538" s="4" t="s">
        <v>921</v>
      </c>
      <c r="G538" s="4" t="s">
        <v>922</v>
      </c>
      <c r="H538" s="4" t="s">
        <v>923</v>
      </c>
      <c r="I538" s="4" t="s">
        <v>924</v>
      </c>
      <c r="J538" s="4" t="s">
        <v>526</v>
      </c>
      <c r="K538" s="4" t="s">
        <v>425</v>
      </c>
    </row>
    <row r="539" spans="1:11">
      <c r="A539" s="4">
        <v>538</v>
      </c>
      <c r="B539" s="4" t="s">
        <v>109</v>
      </c>
      <c r="C539" s="4" t="s">
        <v>904</v>
      </c>
      <c r="D539" s="4" t="s">
        <v>905</v>
      </c>
      <c r="E539" s="4" t="s">
        <v>920</v>
      </c>
      <c r="F539" s="4" t="s">
        <v>921</v>
      </c>
      <c r="G539" s="4" t="s">
        <v>922</v>
      </c>
      <c r="H539" s="4" t="s">
        <v>923</v>
      </c>
      <c r="I539" s="4" t="s">
        <v>924</v>
      </c>
      <c r="J539" s="4" t="s">
        <v>526</v>
      </c>
      <c r="K539" s="4" t="s">
        <v>431</v>
      </c>
    </row>
    <row r="540" spans="1:11">
      <c r="A540" s="4">
        <v>539</v>
      </c>
      <c r="B540" s="4" t="s">
        <v>109</v>
      </c>
      <c r="C540" s="4" t="s">
        <v>904</v>
      </c>
      <c r="D540" s="4" t="s">
        <v>905</v>
      </c>
      <c r="E540" s="4" t="s">
        <v>920</v>
      </c>
      <c r="F540" s="4" t="s">
        <v>921</v>
      </c>
      <c r="G540" s="4" t="s">
        <v>922</v>
      </c>
      <c r="H540" s="4" t="s">
        <v>923</v>
      </c>
      <c r="I540" s="4" t="s">
        <v>924</v>
      </c>
      <c r="J540" s="4" t="s">
        <v>526</v>
      </c>
      <c r="K540" s="4" t="s">
        <v>432</v>
      </c>
    </row>
    <row r="541" spans="1:11">
      <c r="A541" s="4">
        <v>540</v>
      </c>
      <c r="B541" s="4" t="s">
        <v>109</v>
      </c>
      <c r="C541" s="4" t="s">
        <v>904</v>
      </c>
      <c r="D541" s="4" t="s">
        <v>905</v>
      </c>
      <c r="E541" s="4" t="s">
        <v>920</v>
      </c>
      <c r="F541" s="4" t="s">
        <v>921</v>
      </c>
      <c r="G541" s="4" t="s">
        <v>421</v>
      </c>
      <c r="H541" s="4" t="s">
        <v>422</v>
      </c>
      <c r="I541" s="4" t="s">
        <v>423</v>
      </c>
      <c r="J541" s="4" t="s">
        <v>424</v>
      </c>
      <c r="K541" s="4" t="s">
        <v>425</v>
      </c>
    </row>
    <row r="542" spans="1:11">
      <c r="A542" s="4">
        <v>541</v>
      </c>
      <c r="B542" s="4" t="s">
        <v>109</v>
      </c>
      <c r="C542" s="4" t="s">
        <v>925</v>
      </c>
      <c r="D542" s="4" t="s">
        <v>926</v>
      </c>
      <c r="E542" s="4" t="s">
        <v>925</v>
      </c>
      <c r="F542" s="4" t="s">
        <v>926</v>
      </c>
      <c r="G542" s="4" t="s">
        <v>428</v>
      </c>
      <c r="H542" s="4" t="s">
        <v>429</v>
      </c>
      <c r="I542" s="4" t="s">
        <v>430</v>
      </c>
      <c r="J542" s="4" t="s">
        <v>424</v>
      </c>
      <c r="K542" s="4" t="s">
        <v>431</v>
      </c>
    </row>
    <row r="543" spans="1:11">
      <c r="A543" s="4">
        <v>542</v>
      </c>
      <c r="B543" s="4" t="s">
        <v>109</v>
      </c>
      <c r="C543" s="4" t="s">
        <v>925</v>
      </c>
      <c r="D543" s="4" t="s">
        <v>926</v>
      </c>
      <c r="E543" s="4" t="s">
        <v>925</v>
      </c>
      <c r="F543" s="4" t="s">
        <v>926</v>
      </c>
      <c r="G543" s="4" t="s">
        <v>428</v>
      </c>
      <c r="H543" s="4" t="s">
        <v>429</v>
      </c>
      <c r="I543" s="4" t="s">
        <v>430</v>
      </c>
      <c r="J543" s="4" t="s">
        <v>424</v>
      </c>
      <c r="K543" s="4" t="s">
        <v>432</v>
      </c>
    </row>
    <row r="544" spans="1:11">
      <c r="A544" s="4">
        <v>543</v>
      </c>
      <c r="B544" s="4" t="s">
        <v>109</v>
      </c>
      <c r="C544" s="4" t="s">
        <v>925</v>
      </c>
      <c r="D544" s="4" t="s">
        <v>926</v>
      </c>
      <c r="E544" s="4" t="s">
        <v>925</v>
      </c>
      <c r="F544" s="4" t="s">
        <v>926</v>
      </c>
      <c r="G544" s="4" t="s">
        <v>461</v>
      </c>
      <c r="H544" s="4" t="s">
        <v>462</v>
      </c>
      <c r="I544" s="4" t="s">
        <v>430</v>
      </c>
      <c r="J544" s="4" t="s">
        <v>463</v>
      </c>
      <c r="K544" s="4" t="s">
        <v>432</v>
      </c>
    </row>
    <row r="545" spans="1:11">
      <c r="A545" s="4">
        <v>544</v>
      </c>
      <c r="B545" s="4" t="s">
        <v>109</v>
      </c>
      <c r="C545" s="4" t="s">
        <v>925</v>
      </c>
      <c r="D545" s="4" t="s">
        <v>926</v>
      </c>
      <c r="E545" s="4" t="s">
        <v>925</v>
      </c>
      <c r="F545" s="4" t="s">
        <v>926</v>
      </c>
      <c r="G545" s="4" t="s">
        <v>461</v>
      </c>
      <c r="H545" s="4" t="s">
        <v>462</v>
      </c>
      <c r="I545" s="4" t="s">
        <v>430</v>
      </c>
      <c r="J545" s="4" t="s">
        <v>463</v>
      </c>
      <c r="K545" s="4" t="s">
        <v>431</v>
      </c>
    </row>
    <row r="546" spans="1:11">
      <c r="A546" s="4">
        <v>545</v>
      </c>
      <c r="B546" s="4" t="s">
        <v>109</v>
      </c>
      <c r="C546" s="4" t="s">
        <v>925</v>
      </c>
      <c r="D546" s="4" t="s">
        <v>926</v>
      </c>
      <c r="E546" s="4" t="s">
        <v>925</v>
      </c>
      <c r="F546" s="4" t="s">
        <v>926</v>
      </c>
      <c r="G546" s="4" t="s">
        <v>433</v>
      </c>
      <c r="H546" s="4" t="s">
        <v>434</v>
      </c>
      <c r="I546" s="4" t="s">
        <v>435</v>
      </c>
      <c r="J546" s="4" t="s">
        <v>436</v>
      </c>
      <c r="K546" s="4" t="s">
        <v>431</v>
      </c>
    </row>
    <row r="547" spans="1:11">
      <c r="A547" s="4">
        <v>546</v>
      </c>
      <c r="B547" s="4" t="s">
        <v>109</v>
      </c>
      <c r="C547" s="4" t="s">
        <v>925</v>
      </c>
      <c r="D547" s="4" t="s">
        <v>926</v>
      </c>
      <c r="E547" s="4" t="s">
        <v>925</v>
      </c>
      <c r="F547" s="4" t="s">
        <v>926</v>
      </c>
      <c r="G547" s="4" t="s">
        <v>433</v>
      </c>
      <c r="H547" s="4" t="s">
        <v>434</v>
      </c>
      <c r="I547" s="4" t="s">
        <v>435</v>
      </c>
      <c r="J547" s="4" t="s">
        <v>436</v>
      </c>
      <c r="K547" s="4" t="s">
        <v>432</v>
      </c>
    </row>
    <row r="548" spans="1:11">
      <c r="A548" s="4">
        <v>547</v>
      </c>
      <c r="B548" s="4" t="s">
        <v>109</v>
      </c>
      <c r="C548" s="4" t="s">
        <v>925</v>
      </c>
      <c r="D548" s="4" t="s">
        <v>926</v>
      </c>
      <c r="E548" s="4" t="s">
        <v>925</v>
      </c>
      <c r="F548" s="4" t="s">
        <v>926</v>
      </c>
      <c r="G548" s="4" t="s">
        <v>433</v>
      </c>
      <c r="H548" s="4" t="s">
        <v>434</v>
      </c>
      <c r="I548" s="4" t="s">
        <v>435</v>
      </c>
      <c r="J548" s="4" t="s">
        <v>436</v>
      </c>
      <c r="K548" s="4" t="s">
        <v>425</v>
      </c>
    </row>
    <row r="549" spans="1:11">
      <c r="A549" s="4">
        <v>548</v>
      </c>
      <c r="B549" s="4" t="s">
        <v>109</v>
      </c>
      <c r="C549" s="4" t="s">
        <v>925</v>
      </c>
      <c r="D549" s="4" t="s">
        <v>926</v>
      </c>
      <c r="E549" s="4" t="s">
        <v>925</v>
      </c>
      <c r="F549" s="4" t="s">
        <v>926</v>
      </c>
      <c r="G549" s="4" t="s">
        <v>927</v>
      </c>
      <c r="H549" s="4" t="s">
        <v>928</v>
      </c>
      <c r="I549" s="4" t="s">
        <v>430</v>
      </c>
      <c r="J549" s="4" t="s">
        <v>929</v>
      </c>
      <c r="K549" s="4" t="s">
        <v>431</v>
      </c>
    </row>
    <row r="550" spans="1:11">
      <c r="A550" s="4">
        <v>549</v>
      </c>
      <c r="B550" s="4" t="s">
        <v>109</v>
      </c>
      <c r="C550" s="4" t="s">
        <v>925</v>
      </c>
      <c r="D550" s="4" t="s">
        <v>926</v>
      </c>
      <c r="E550" s="4" t="s">
        <v>925</v>
      </c>
      <c r="F550" s="4" t="s">
        <v>926</v>
      </c>
      <c r="G550" s="4" t="s">
        <v>927</v>
      </c>
      <c r="H550" s="4" t="s">
        <v>928</v>
      </c>
      <c r="I550" s="4" t="s">
        <v>430</v>
      </c>
      <c r="J550" s="4" t="s">
        <v>929</v>
      </c>
      <c r="K550" s="4" t="s">
        <v>432</v>
      </c>
    </row>
    <row r="551" spans="1:11">
      <c r="A551" s="4">
        <v>550</v>
      </c>
      <c r="B551" s="4" t="s">
        <v>109</v>
      </c>
      <c r="C551" s="4" t="s">
        <v>925</v>
      </c>
      <c r="D551" s="4" t="s">
        <v>926</v>
      </c>
      <c r="E551" s="4" t="s">
        <v>925</v>
      </c>
      <c r="F551" s="4" t="s">
        <v>926</v>
      </c>
      <c r="G551" s="4" t="s">
        <v>476</v>
      </c>
      <c r="H551" s="4" t="s">
        <v>477</v>
      </c>
      <c r="I551" s="4" t="s">
        <v>430</v>
      </c>
      <c r="J551" s="4" t="s">
        <v>478</v>
      </c>
      <c r="K551" s="4" t="s">
        <v>431</v>
      </c>
    </row>
    <row r="552" spans="1:11">
      <c r="A552" s="4">
        <v>551</v>
      </c>
      <c r="B552" s="4" t="s">
        <v>109</v>
      </c>
      <c r="C552" s="4" t="s">
        <v>925</v>
      </c>
      <c r="D552" s="4" t="s">
        <v>926</v>
      </c>
      <c r="E552" s="4" t="s">
        <v>925</v>
      </c>
      <c r="F552" s="4" t="s">
        <v>926</v>
      </c>
      <c r="G552" s="4" t="s">
        <v>476</v>
      </c>
      <c r="H552" s="4" t="s">
        <v>477</v>
      </c>
      <c r="I552" s="4" t="s">
        <v>430</v>
      </c>
      <c r="J552" s="4" t="s">
        <v>478</v>
      </c>
      <c r="K552" s="4" t="s">
        <v>432</v>
      </c>
    </row>
    <row r="553" spans="1:11">
      <c r="A553" s="4">
        <v>552</v>
      </c>
      <c r="B553" s="4" t="s">
        <v>109</v>
      </c>
      <c r="C553" s="4" t="s">
        <v>925</v>
      </c>
      <c r="D553" s="4" t="s">
        <v>926</v>
      </c>
      <c r="E553" s="4" t="s">
        <v>925</v>
      </c>
      <c r="F553" s="4" t="s">
        <v>926</v>
      </c>
      <c r="G553" s="4" t="s">
        <v>930</v>
      </c>
      <c r="H553" s="4" t="s">
        <v>931</v>
      </c>
      <c r="I553" s="4" t="s">
        <v>509</v>
      </c>
      <c r="J553" s="4" t="s">
        <v>932</v>
      </c>
      <c r="K553" s="4" t="s">
        <v>449</v>
      </c>
    </row>
    <row r="554" spans="1:11">
      <c r="A554" s="4">
        <v>553</v>
      </c>
      <c r="B554" s="4" t="s">
        <v>109</v>
      </c>
      <c r="C554" s="4" t="s">
        <v>925</v>
      </c>
      <c r="D554" s="4" t="s">
        <v>926</v>
      </c>
      <c r="E554" s="4" t="s">
        <v>925</v>
      </c>
      <c r="F554" s="4" t="s">
        <v>926</v>
      </c>
      <c r="G554" s="4" t="s">
        <v>421</v>
      </c>
      <c r="H554" s="4" t="s">
        <v>422</v>
      </c>
      <c r="I554" s="4" t="s">
        <v>423</v>
      </c>
      <c r="J554" s="4" t="s">
        <v>424</v>
      </c>
      <c r="K554" s="4" t="s">
        <v>425</v>
      </c>
    </row>
    <row r="555" spans="1:11">
      <c r="A555" s="4">
        <v>554</v>
      </c>
      <c r="B555" s="4" t="s">
        <v>109</v>
      </c>
      <c r="C555" s="4" t="s">
        <v>933</v>
      </c>
      <c r="D555" s="4" t="s">
        <v>934</v>
      </c>
      <c r="E555" s="4" t="s">
        <v>935</v>
      </c>
      <c r="F555" s="4" t="s">
        <v>936</v>
      </c>
      <c r="G555" s="4" t="s">
        <v>428</v>
      </c>
      <c r="H555" s="4" t="s">
        <v>429</v>
      </c>
      <c r="I555" s="4" t="s">
        <v>430</v>
      </c>
      <c r="J555" s="4" t="s">
        <v>424</v>
      </c>
      <c r="K555" s="4" t="s">
        <v>432</v>
      </c>
    </row>
    <row r="556" spans="1:11">
      <c r="A556" s="4">
        <v>555</v>
      </c>
      <c r="B556" s="4" t="s">
        <v>109</v>
      </c>
      <c r="C556" s="4" t="s">
        <v>933</v>
      </c>
      <c r="D556" s="4" t="s">
        <v>934</v>
      </c>
      <c r="E556" s="4" t="s">
        <v>935</v>
      </c>
      <c r="F556" s="4" t="s">
        <v>936</v>
      </c>
      <c r="G556" s="4" t="s">
        <v>428</v>
      </c>
      <c r="H556" s="4" t="s">
        <v>429</v>
      </c>
      <c r="I556" s="4" t="s">
        <v>430</v>
      </c>
      <c r="J556" s="4" t="s">
        <v>424</v>
      </c>
      <c r="K556" s="4" t="s">
        <v>431</v>
      </c>
    </row>
    <row r="557" spans="1:11">
      <c r="A557" s="4">
        <v>556</v>
      </c>
      <c r="B557" s="4" t="s">
        <v>109</v>
      </c>
      <c r="C557" s="4" t="s">
        <v>933</v>
      </c>
      <c r="D557" s="4" t="s">
        <v>934</v>
      </c>
      <c r="E557" s="4" t="s">
        <v>935</v>
      </c>
      <c r="F557" s="4" t="s">
        <v>936</v>
      </c>
      <c r="G557" s="4" t="s">
        <v>433</v>
      </c>
      <c r="H557" s="4" t="s">
        <v>434</v>
      </c>
      <c r="I557" s="4" t="s">
        <v>435</v>
      </c>
      <c r="J557" s="4" t="s">
        <v>436</v>
      </c>
      <c r="K557" s="4" t="s">
        <v>425</v>
      </c>
    </row>
    <row r="558" spans="1:11">
      <c r="A558" s="4">
        <v>557</v>
      </c>
      <c r="B558" s="4" t="s">
        <v>109</v>
      </c>
      <c r="C558" s="4" t="s">
        <v>933</v>
      </c>
      <c r="D558" s="4" t="s">
        <v>934</v>
      </c>
      <c r="E558" s="4" t="s">
        <v>935</v>
      </c>
      <c r="F558" s="4" t="s">
        <v>936</v>
      </c>
      <c r="G558" s="4" t="s">
        <v>433</v>
      </c>
      <c r="H558" s="4" t="s">
        <v>434</v>
      </c>
      <c r="I558" s="4" t="s">
        <v>435</v>
      </c>
      <c r="J558" s="4" t="s">
        <v>436</v>
      </c>
      <c r="K558" s="4" t="s">
        <v>432</v>
      </c>
    </row>
    <row r="559" spans="1:11">
      <c r="A559" s="4">
        <v>558</v>
      </c>
      <c r="B559" s="4" t="s">
        <v>109</v>
      </c>
      <c r="C559" s="4" t="s">
        <v>933</v>
      </c>
      <c r="D559" s="4" t="s">
        <v>934</v>
      </c>
      <c r="E559" s="4" t="s">
        <v>935</v>
      </c>
      <c r="F559" s="4" t="s">
        <v>936</v>
      </c>
      <c r="G559" s="4" t="s">
        <v>433</v>
      </c>
      <c r="H559" s="4" t="s">
        <v>434</v>
      </c>
      <c r="I559" s="4" t="s">
        <v>435</v>
      </c>
      <c r="J559" s="4" t="s">
        <v>436</v>
      </c>
      <c r="K559" s="4" t="s">
        <v>431</v>
      </c>
    </row>
    <row r="560" spans="1:11">
      <c r="A560" s="4">
        <v>559</v>
      </c>
      <c r="B560" s="4" t="s">
        <v>109</v>
      </c>
      <c r="C560" s="4" t="s">
        <v>933</v>
      </c>
      <c r="D560" s="4" t="s">
        <v>934</v>
      </c>
      <c r="E560" s="4" t="s">
        <v>935</v>
      </c>
      <c r="F560" s="4" t="s">
        <v>936</v>
      </c>
      <c r="G560" s="4" t="s">
        <v>421</v>
      </c>
      <c r="H560" s="4" t="s">
        <v>422</v>
      </c>
      <c r="I560" s="4" t="s">
        <v>423</v>
      </c>
      <c r="J560" s="4" t="s">
        <v>424</v>
      </c>
      <c r="K560" s="4" t="s">
        <v>425</v>
      </c>
    </row>
    <row r="561" spans="1:11">
      <c r="A561" s="4">
        <v>560</v>
      </c>
      <c r="B561" s="4" t="s">
        <v>109</v>
      </c>
      <c r="C561" s="4" t="s">
        <v>933</v>
      </c>
      <c r="D561" s="4" t="s">
        <v>934</v>
      </c>
      <c r="E561" s="4" t="s">
        <v>937</v>
      </c>
      <c r="F561" s="4" t="s">
        <v>938</v>
      </c>
      <c r="G561" s="4" t="s">
        <v>428</v>
      </c>
      <c r="H561" s="4" t="s">
        <v>429</v>
      </c>
      <c r="I561" s="4" t="s">
        <v>430</v>
      </c>
      <c r="J561" s="4" t="s">
        <v>424</v>
      </c>
      <c r="K561" s="4" t="s">
        <v>431</v>
      </c>
    </row>
    <row r="562" spans="1:11">
      <c r="A562" s="4">
        <v>561</v>
      </c>
      <c r="B562" s="4" t="s">
        <v>109</v>
      </c>
      <c r="C562" s="4" t="s">
        <v>933</v>
      </c>
      <c r="D562" s="4" t="s">
        <v>934</v>
      </c>
      <c r="E562" s="4" t="s">
        <v>937</v>
      </c>
      <c r="F562" s="4" t="s">
        <v>938</v>
      </c>
      <c r="G562" s="4" t="s">
        <v>428</v>
      </c>
      <c r="H562" s="4" t="s">
        <v>429</v>
      </c>
      <c r="I562" s="4" t="s">
        <v>430</v>
      </c>
      <c r="J562" s="4" t="s">
        <v>424</v>
      </c>
      <c r="K562" s="4" t="s">
        <v>432</v>
      </c>
    </row>
    <row r="563" spans="1:11">
      <c r="A563" s="4">
        <v>562</v>
      </c>
      <c r="B563" s="4" t="s">
        <v>109</v>
      </c>
      <c r="C563" s="4" t="s">
        <v>933</v>
      </c>
      <c r="D563" s="4" t="s">
        <v>934</v>
      </c>
      <c r="E563" s="4" t="s">
        <v>937</v>
      </c>
      <c r="F563" s="4" t="s">
        <v>938</v>
      </c>
      <c r="G563" s="4" t="s">
        <v>433</v>
      </c>
      <c r="H563" s="4" t="s">
        <v>434</v>
      </c>
      <c r="I563" s="4" t="s">
        <v>435</v>
      </c>
      <c r="J563" s="4" t="s">
        <v>436</v>
      </c>
      <c r="K563" s="4" t="s">
        <v>432</v>
      </c>
    </row>
    <row r="564" spans="1:11">
      <c r="A564" s="4">
        <v>563</v>
      </c>
      <c r="B564" s="4" t="s">
        <v>109</v>
      </c>
      <c r="C564" s="4" t="s">
        <v>933</v>
      </c>
      <c r="D564" s="4" t="s">
        <v>934</v>
      </c>
      <c r="E564" s="4" t="s">
        <v>937</v>
      </c>
      <c r="F564" s="4" t="s">
        <v>938</v>
      </c>
      <c r="G564" s="4" t="s">
        <v>433</v>
      </c>
      <c r="H564" s="4" t="s">
        <v>434</v>
      </c>
      <c r="I564" s="4" t="s">
        <v>435</v>
      </c>
      <c r="J564" s="4" t="s">
        <v>436</v>
      </c>
      <c r="K564" s="4" t="s">
        <v>425</v>
      </c>
    </row>
    <row r="565" spans="1:11">
      <c r="A565" s="4">
        <v>564</v>
      </c>
      <c r="B565" s="4" t="s">
        <v>109</v>
      </c>
      <c r="C565" s="4" t="s">
        <v>933</v>
      </c>
      <c r="D565" s="4" t="s">
        <v>934</v>
      </c>
      <c r="E565" s="4" t="s">
        <v>937</v>
      </c>
      <c r="F565" s="4" t="s">
        <v>938</v>
      </c>
      <c r="G565" s="4" t="s">
        <v>433</v>
      </c>
      <c r="H565" s="4" t="s">
        <v>434</v>
      </c>
      <c r="I565" s="4" t="s">
        <v>435</v>
      </c>
      <c r="J565" s="4" t="s">
        <v>436</v>
      </c>
      <c r="K565" s="4" t="s">
        <v>431</v>
      </c>
    </row>
    <row r="566" spans="1:11">
      <c r="A566" s="4">
        <v>565</v>
      </c>
      <c r="B566" s="4" t="s">
        <v>109</v>
      </c>
      <c r="C566" s="4" t="s">
        <v>933</v>
      </c>
      <c r="D566" s="4" t="s">
        <v>934</v>
      </c>
      <c r="E566" s="4" t="s">
        <v>937</v>
      </c>
      <c r="F566" s="4" t="s">
        <v>938</v>
      </c>
      <c r="G566" s="4" t="s">
        <v>421</v>
      </c>
      <c r="H566" s="4" t="s">
        <v>422</v>
      </c>
      <c r="I566" s="4" t="s">
        <v>423</v>
      </c>
      <c r="J566" s="4" t="s">
        <v>424</v>
      </c>
      <c r="K566" s="4" t="s">
        <v>425</v>
      </c>
    </row>
    <row r="567" spans="1:11">
      <c r="A567" s="4">
        <v>566</v>
      </c>
      <c r="B567" s="4" t="s">
        <v>109</v>
      </c>
      <c r="C567" s="4" t="s">
        <v>933</v>
      </c>
      <c r="D567" s="4" t="s">
        <v>934</v>
      </c>
      <c r="E567" s="4" t="s">
        <v>939</v>
      </c>
      <c r="F567" s="4" t="s">
        <v>940</v>
      </c>
      <c r="G567" s="4" t="s">
        <v>428</v>
      </c>
      <c r="H567" s="4" t="s">
        <v>429</v>
      </c>
      <c r="I567" s="4" t="s">
        <v>430</v>
      </c>
      <c r="J567" s="4" t="s">
        <v>424</v>
      </c>
      <c r="K567" s="4" t="s">
        <v>432</v>
      </c>
    </row>
    <row r="568" spans="1:11">
      <c r="A568" s="4">
        <v>567</v>
      </c>
      <c r="B568" s="4" t="s">
        <v>109</v>
      </c>
      <c r="C568" s="4" t="s">
        <v>933</v>
      </c>
      <c r="D568" s="4" t="s">
        <v>934</v>
      </c>
      <c r="E568" s="4" t="s">
        <v>939</v>
      </c>
      <c r="F568" s="4" t="s">
        <v>940</v>
      </c>
      <c r="G568" s="4" t="s">
        <v>428</v>
      </c>
      <c r="H568" s="4" t="s">
        <v>429</v>
      </c>
      <c r="I568" s="4" t="s">
        <v>430</v>
      </c>
      <c r="J568" s="4" t="s">
        <v>424</v>
      </c>
      <c r="K568" s="4" t="s">
        <v>431</v>
      </c>
    </row>
    <row r="569" spans="1:11">
      <c r="A569" s="4">
        <v>568</v>
      </c>
      <c r="B569" s="4" t="s">
        <v>109</v>
      </c>
      <c r="C569" s="4" t="s">
        <v>933</v>
      </c>
      <c r="D569" s="4" t="s">
        <v>934</v>
      </c>
      <c r="E569" s="4" t="s">
        <v>939</v>
      </c>
      <c r="F569" s="4" t="s">
        <v>940</v>
      </c>
      <c r="G569" s="4" t="s">
        <v>433</v>
      </c>
      <c r="H569" s="4" t="s">
        <v>434</v>
      </c>
      <c r="I569" s="4" t="s">
        <v>435</v>
      </c>
      <c r="J569" s="4" t="s">
        <v>436</v>
      </c>
      <c r="K569" s="4" t="s">
        <v>431</v>
      </c>
    </row>
    <row r="570" spans="1:11">
      <c r="A570" s="4">
        <v>569</v>
      </c>
      <c r="B570" s="4" t="s">
        <v>109</v>
      </c>
      <c r="C570" s="4" t="s">
        <v>933</v>
      </c>
      <c r="D570" s="4" t="s">
        <v>934</v>
      </c>
      <c r="E570" s="4" t="s">
        <v>939</v>
      </c>
      <c r="F570" s="4" t="s">
        <v>940</v>
      </c>
      <c r="G570" s="4" t="s">
        <v>433</v>
      </c>
      <c r="H570" s="4" t="s">
        <v>434</v>
      </c>
      <c r="I570" s="4" t="s">
        <v>435</v>
      </c>
      <c r="J570" s="4" t="s">
        <v>436</v>
      </c>
      <c r="K570" s="4" t="s">
        <v>432</v>
      </c>
    </row>
    <row r="571" spans="1:11">
      <c r="A571" s="4">
        <v>570</v>
      </c>
      <c r="B571" s="4" t="s">
        <v>109</v>
      </c>
      <c r="C571" s="4" t="s">
        <v>933</v>
      </c>
      <c r="D571" s="4" t="s">
        <v>934</v>
      </c>
      <c r="E571" s="4" t="s">
        <v>939</v>
      </c>
      <c r="F571" s="4" t="s">
        <v>940</v>
      </c>
      <c r="G571" s="4" t="s">
        <v>433</v>
      </c>
      <c r="H571" s="4" t="s">
        <v>434</v>
      </c>
      <c r="I571" s="4" t="s">
        <v>435</v>
      </c>
      <c r="J571" s="4" t="s">
        <v>436</v>
      </c>
      <c r="K571" s="4" t="s">
        <v>425</v>
      </c>
    </row>
    <row r="572" spans="1:11">
      <c r="A572" s="4">
        <v>571</v>
      </c>
      <c r="B572" s="4" t="s">
        <v>109</v>
      </c>
      <c r="C572" s="4" t="s">
        <v>933</v>
      </c>
      <c r="D572" s="4" t="s">
        <v>934</v>
      </c>
      <c r="E572" s="4" t="s">
        <v>939</v>
      </c>
      <c r="F572" s="4" t="s">
        <v>940</v>
      </c>
      <c r="G572" s="4" t="s">
        <v>421</v>
      </c>
      <c r="H572" s="4" t="s">
        <v>422</v>
      </c>
      <c r="I572" s="4" t="s">
        <v>423</v>
      </c>
      <c r="J572" s="4" t="s">
        <v>424</v>
      </c>
      <c r="K572" s="4" t="s">
        <v>425</v>
      </c>
    </row>
    <row r="573" spans="1:11">
      <c r="A573" s="4">
        <v>572</v>
      </c>
      <c r="B573" s="4" t="s">
        <v>109</v>
      </c>
      <c r="C573" s="4" t="s">
        <v>933</v>
      </c>
      <c r="D573" s="4" t="s">
        <v>934</v>
      </c>
      <c r="E573" s="4" t="s">
        <v>941</v>
      </c>
      <c r="F573" s="4" t="s">
        <v>942</v>
      </c>
      <c r="G573" s="4" t="s">
        <v>421</v>
      </c>
      <c r="H573" s="4" t="s">
        <v>422</v>
      </c>
      <c r="I573" s="4" t="s">
        <v>423</v>
      </c>
      <c r="J573" s="4" t="s">
        <v>424</v>
      </c>
      <c r="K573" s="4" t="s">
        <v>425</v>
      </c>
    </row>
    <row r="574" spans="1:11">
      <c r="A574" s="4">
        <v>573</v>
      </c>
      <c r="B574" s="4" t="s">
        <v>109</v>
      </c>
      <c r="C574" s="4" t="s">
        <v>933</v>
      </c>
      <c r="D574" s="4" t="s">
        <v>934</v>
      </c>
      <c r="E574" s="4" t="s">
        <v>943</v>
      </c>
      <c r="F574" s="4" t="s">
        <v>944</v>
      </c>
      <c r="G574" s="4" t="s">
        <v>428</v>
      </c>
      <c r="H574" s="4" t="s">
        <v>429</v>
      </c>
      <c r="I574" s="4" t="s">
        <v>430</v>
      </c>
      <c r="J574" s="4" t="s">
        <v>424</v>
      </c>
      <c r="K574" s="4" t="s">
        <v>431</v>
      </c>
    </row>
    <row r="575" spans="1:11">
      <c r="A575" s="4">
        <v>574</v>
      </c>
      <c r="B575" s="4" t="s">
        <v>109</v>
      </c>
      <c r="C575" s="4" t="s">
        <v>933</v>
      </c>
      <c r="D575" s="4" t="s">
        <v>934</v>
      </c>
      <c r="E575" s="4" t="s">
        <v>943</v>
      </c>
      <c r="F575" s="4" t="s">
        <v>944</v>
      </c>
      <c r="G575" s="4" t="s">
        <v>428</v>
      </c>
      <c r="H575" s="4" t="s">
        <v>429</v>
      </c>
      <c r="I575" s="4" t="s">
        <v>430</v>
      </c>
      <c r="J575" s="4" t="s">
        <v>424</v>
      </c>
      <c r="K575" s="4" t="s">
        <v>432</v>
      </c>
    </row>
    <row r="576" spans="1:11">
      <c r="A576" s="4">
        <v>575</v>
      </c>
      <c r="B576" s="4" t="s">
        <v>109</v>
      </c>
      <c r="C576" s="4" t="s">
        <v>933</v>
      </c>
      <c r="D576" s="4" t="s">
        <v>934</v>
      </c>
      <c r="E576" s="4" t="s">
        <v>943</v>
      </c>
      <c r="F576" s="4" t="s">
        <v>944</v>
      </c>
      <c r="G576" s="4" t="s">
        <v>433</v>
      </c>
      <c r="H576" s="4" t="s">
        <v>434</v>
      </c>
      <c r="I576" s="4" t="s">
        <v>435</v>
      </c>
      <c r="J576" s="4" t="s">
        <v>436</v>
      </c>
      <c r="K576" s="4" t="s">
        <v>432</v>
      </c>
    </row>
    <row r="577" spans="1:11">
      <c r="A577" s="4">
        <v>576</v>
      </c>
      <c r="B577" s="4" t="s">
        <v>109</v>
      </c>
      <c r="C577" s="4" t="s">
        <v>933</v>
      </c>
      <c r="D577" s="4" t="s">
        <v>934</v>
      </c>
      <c r="E577" s="4" t="s">
        <v>943</v>
      </c>
      <c r="F577" s="4" t="s">
        <v>944</v>
      </c>
      <c r="G577" s="4" t="s">
        <v>433</v>
      </c>
      <c r="H577" s="4" t="s">
        <v>434</v>
      </c>
      <c r="I577" s="4" t="s">
        <v>435</v>
      </c>
      <c r="J577" s="4" t="s">
        <v>436</v>
      </c>
      <c r="K577" s="4" t="s">
        <v>425</v>
      </c>
    </row>
    <row r="578" spans="1:11">
      <c r="A578" s="4">
        <v>577</v>
      </c>
      <c r="B578" s="4" t="s">
        <v>109</v>
      </c>
      <c r="C578" s="4" t="s">
        <v>933</v>
      </c>
      <c r="D578" s="4" t="s">
        <v>934</v>
      </c>
      <c r="E578" s="4" t="s">
        <v>943</v>
      </c>
      <c r="F578" s="4" t="s">
        <v>944</v>
      </c>
      <c r="G578" s="4" t="s">
        <v>433</v>
      </c>
      <c r="H578" s="4" t="s">
        <v>434</v>
      </c>
      <c r="I578" s="4" t="s">
        <v>435</v>
      </c>
      <c r="J578" s="4" t="s">
        <v>436</v>
      </c>
      <c r="K578" s="4" t="s">
        <v>431</v>
      </c>
    </row>
    <row r="579" spans="1:11">
      <c r="A579" s="4">
        <v>578</v>
      </c>
      <c r="B579" s="4" t="s">
        <v>109</v>
      </c>
      <c r="C579" s="4" t="s">
        <v>933</v>
      </c>
      <c r="D579" s="4" t="s">
        <v>934</v>
      </c>
      <c r="E579" s="4" t="s">
        <v>943</v>
      </c>
      <c r="F579" s="4" t="s">
        <v>944</v>
      </c>
      <c r="G579" s="4" t="s">
        <v>421</v>
      </c>
      <c r="H579" s="4" t="s">
        <v>422</v>
      </c>
      <c r="I579" s="4" t="s">
        <v>423</v>
      </c>
      <c r="J579" s="4" t="s">
        <v>424</v>
      </c>
      <c r="K579" s="4" t="s">
        <v>425</v>
      </c>
    </row>
    <row r="580" spans="1:11">
      <c r="A580" s="4">
        <v>579</v>
      </c>
      <c r="B580" s="4" t="s">
        <v>109</v>
      </c>
      <c r="C580" s="4" t="s">
        <v>933</v>
      </c>
      <c r="D580" s="4" t="s">
        <v>934</v>
      </c>
      <c r="E580" s="4" t="s">
        <v>945</v>
      </c>
      <c r="F580" s="4" t="s">
        <v>946</v>
      </c>
      <c r="G580" s="4" t="s">
        <v>428</v>
      </c>
      <c r="H580" s="4" t="s">
        <v>429</v>
      </c>
      <c r="I580" s="4" t="s">
        <v>430</v>
      </c>
      <c r="J580" s="4" t="s">
        <v>424</v>
      </c>
      <c r="K580" s="4" t="s">
        <v>432</v>
      </c>
    </row>
    <row r="581" spans="1:11">
      <c r="A581" s="4">
        <v>580</v>
      </c>
      <c r="B581" s="4" t="s">
        <v>109</v>
      </c>
      <c r="C581" s="4" t="s">
        <v>933</v>
      </c>
      <c r="D581" s="4" t="s">
        <v>934</v>
      </c>
      <c r="E581" s="4" t="s">
        <v>945</v>
      </c>
      <c r="F581" s="4" t="s">
        <v>946</v>
      </c>
      <c r="G581" s="4" t="s">
        <v>428</v>
      </c>
      <c r="H581" s="4" t="s">
        <v>429</v>
      </c>
      <c r="I581" s="4" t="s">
        <v>430</v>
      </c>
      <c r="J581" s="4" t="s">
        <v>424</v>
      </c>
      <c r="K581" s="4" t="s">
        <v>431</v>
      </c>
    </row>
    <row r="582" spans="1:11">
      <c r="A582" s="4">
        <v>581</v>
      </c>
      <c r="B582" s="4" t="s">
        <v>109</v>
      </c>
      <c r="C582" s="4" t="s">
        <v>933</v>
      </c>
      <c r="D582" s="4" t="s">
        <v>934</v>
      </c>
      <c r="E582" s="4" t="s">
        <v>945</v>
      </c>
      <c r="F582" s="4" t="s">
        <v>946</v>
      </c>
      <c r="G582" s="4" t="s">
        <v>433</v>
      </c>
      <c r="H582" s="4" t="s">
        <v>434</v>
      </c>
      <c r="I582" s="4" t="s">
        <v>435</v>
      </c>
      <c r="J582" s="4" t="s">
        <v>436</v>
      </c>
      <c r="K582" s="4" t="s">
        <v>431</v>
      </c>
    </row>
    <row r="583" spans="1:11">
      <c r="A583" s="4">
        <v>582</v>
      </c>
      <c r="B583" s="4" t="s">
        <v>109</v>
      </c>
      <c r="C583" s="4" t="s">
        <v>933</v>
      </c>
      <c r="D583" s="4" t="s">
        <v>934</v>
      </c>
      <c r="E583" s="4" t="s">
        <v>945</v>
      </c>
      <c r="F583" s="4" t="s">
        <v>946</v>
      </c>
      <c r="G583" s="4" t="s">
        <v>433</v>
      </c>
      <c r="H583" s="4" t="s">
        <v>434</v>
      </c>
      <c r="I583" s="4" t="s">
        <v>435</v>
      </c>
      <c r="J583" s="4" t="s">
        <v>436</v>
      </c>
      <c r="K583" s="4" t="s">
        <v>425</v>
      </c>
    </row>
    <row r="584" spans="1:11">
      <c r="A584" s="4">
        <v>583</v>
      </c>
      <c r="B584" s="4" t="s">
        <v>109</v>
      </c>
      <c r="C584" s="4" t="s">
        <v>933</v>
      </c>
      <c r="D584" s="4" t="s">
        <v>934</v>
      </c>
      <c r="E584" s="4" t="s">
        <v>945</v>
      </c>
      <c r="F584" s="4" t="s">
        <v>946</v>
      </c>
      <c r="G584" s="4" t="s">
        <v>433</v>
      </c>
      <c r="H584" s="4" t="s">
        <v>434</v>
      </c>
      <c r="I584" s="4" t="s">
        <v>435</v>
      </c>
      <c r="J584" s="4" t="s">
        <v>436</v>
      </c>
      <c r="K584" s="4" t="s">
        <v>432</v>
      </c>
    </row>
    <row r="585" spans="1:11">
      <c r="A585" s="4">
        <v>584</v>
      </c>
      <c r="B585" s="4" t="s">
        <v>109</v>
      </c>
      <c r="C585" s="4" t="s">
        <v>933</v>
      </c>
      <c r="D585" s="4" t="s">
        <v>934</v>
      </c>
      <c r="E585" s="4" t="s">
        <v>945</v>
      </c>
      <c r="F585" s="4" t="s">
        <v>946</v>
      </c>
      <c r="G585" s="4" t="s">
        <v>421</v>
      </c>
      <c r="H585" s="4" t="s">
        <v>422</v>
      </c>
      <c r="I585" s="4" t="s">
        <v>423</v>
      </c>
      <c r="J585" s="4" t="s">
        <v>424</v>
      </c>
      <c r="K585" s="4" t="s">
        <v>425</v>
      </c>
    </row>
    <row r="586" spans="1:11">
      <c r="A586" s="4">
        <v>585</v>
      </c>
      <c r="B586" s="4" t="s">
        <v>109</v>
      </c>
      <c r="C586" s="4" t="s">
        <v>933</v>
      </c>
      <c r="D586" s="4" t="s">
        <v>934</v>
      </c>
      <c r="E586" s="4" t="s">
        <v>933</v>
      </c>
      <c r="F586" s="4" t="s">
        <v>934</v>
      </c>
      <c r="G586" s="4" t="s">
        <v>428</v>
      </c>
      <c r="H586" s="4" t="s">
        <v>429</v>
      </c>
      <c r="I586" s="4" t="s">
        <v>430</v>
      </c>
      <c r="J586" s="4" t="s">
        <v>424</v>
      </c>
      <c r="K586" s="4" t="s">
        <v>432</v>
      </c>
    </row>
    <row r="587" spans="1:11">
      <c r="A587" s="4">
        <v>586</v>
      </c>
      <c r="B587" s="4" t="s">
        <v>109</v>
      </c>
      <c r="C587" s="4" t="s">
        <v>933</v>
      </c>
      <c r="D587" s="4" t="s">
        <v>934</v>
      </c>
      <c r="E587" s="4" t="s">
        <v>933</v>
      </c>
      <c r="F587" s="4" t="s">
        <v>934</v>
      </c>
      <c r="G587" s="4" t="s">
        <v>428</v>
      </c>
      <c r="H587" s="4" t="s">
        <v>429</v>
      </c>
      <c r="I587" s="4" t="s">
        <v>430</v>
      </c>
      <c r="J587" s="4" t="s">
        <v>424</v>
      </c>
      <c r="K587" s="4" t="s">
        <v>431</v>
      </c>
    </row>
    <row r="588" spans="1:11">
      <c r="A588" s="4">
        <v>587</v>
      </c>
      <c r="B588" s="4" t="s">
        <v>109</v>
      </c>
      <c r="C588" s="4" t="s">
        <v>933</v>
      </c>
      <c r="D588" s="4" t="s">
        <v>934</v>
      </c>
      <c r="E588" s="4" t="s">
        <v>933</v>
      </c>
      <c r="F588" s="4" t="s">
        <v>934</v>
      </c>
      <c r="G588" s="4" t="s">
        <v>433</v>
      </c>
      <c r="H588" s="4" t="s">
        <v>434</v>
      </c>
      <c r="I588" s="4" t="s">
        <v>435</v>
      </c>
      <c r="J588" s="4" t="s">
        <v>436</v>
      </c>
      <c r="K588" s="4" t="s">
        <v>432</v>
      </c>
    </row>
    <row r="589" spans="1:11">
      <c r="A589" s="4">
        <v>588</v>
      </c>
      <c r="B589" s="4" t="s">
        <v>109</v>
      </c>
      <c r="C589" s="4" t="s">
        <v>933</v>
      </c>
      <c r="D589" s="4" t="s">
        <v>934</v>
      </c>
      <c r="E589" s="4" t="s">
        <v>933</v>
      </c>
      <c r="F589" s="4" t="s">
        <v>934</v>
      </c>
      <c r="G589" s="4" t="s">
        <v>433</v>
      </c>
      <c r="H589" s="4" t="s">
        <v>434</v>
      </c>
      <c r="I589" s="4" t="s">
        <v>435</v>
      </c>
      <c r="J589" s="4" t="s">
        <v>436</v>
      </c>
      <c r="K589" s="4" t="s">
        <v>425</v>
      </c>
    </row>
    <row r="590" spans="1:11">
      <c r="A590" s="4">
        <v>589</v>
      </c>
      <c r="B590" s="4" t="s">
        <v>109</v>
      </c>
      <c r="C590" s="4" t="s">
        <v>933</v>
      </c>
      <c r="D590" s="4" t="s">
        <v>934</v>
      </c>
      <c r="E590" s="4" t="s">
        <v>933</v>
      </c>
      <c r="F590" s="4" t="s">
        <v>934</v>
      </c>
      <c r="G590" s="4" t="s">
        <v>433</v>
      </c>
      <c r="H590" s="4" t="s">
        <v>434</v>
      </c>
      <c r="I590" s="4" t="s">
        <v>435</v>
      </c>
      <c r="J590" s="4" t="s">
        <v>436</v>
      </c>
      <c r="K590" s="4" t="s">
        <v>431</v>
      </c>
    </row>
    <row r="591" spans="1:11">
      <c r="A591" s="4">
        <v>590</v>
      </c>
      <c r="B591" s="4" t="s">
        <v>109</v>
      </c>
      <c r="C591" s="4" t="s">
        <v>933</v>
      </c>
      <c r="D591" s="4" t="s">
        <v>934</v>
      </c>
      <c r="E591" s="4" t="s">
        <v>933</v>
      </c>
      <c r="F591" s="4" t="s">
        <v>934</v>
      </c>
      <c r="G591" s="4" t="s">
        <v>947</v>
      </c>
      <c r="H591" s="4" t="s">
        <v>948</v>
      </c>
      <c r="I591" s="4" t="s">
        <v>949</v>
      </c>
      <c r="J591" s="4" t="s">
        <v>950</v>
      </c>
      <c r="K591" s="4" t="s">
        <v>431</v>
      </c>
    </row>
    <row r="592" spans="1:11">
      <c r="A592" s="4">
        <v>591</v>
      </c>
      <c r="B592" s="4" t="s">
        <v>109</v>
      </c>
      <c r="C592" s="4" t="s">
        <v>933</v>
      </c>
      <c r="D592" s="4" t="s">
        <v>934</v>
      </c>
      <c r="E592" s="4" t="s">
        <v>933</v>
      </c>
      <c r="F592" s="4" t="s">
        <v>934</v>
      </c>
      <c r="G592" s="4" t="s">
        <v>947</v>
      </c>
      <c r="H592" s="4" t="s">
        <v>948</v>
      </c>
      <c r="I592" s="4" t="s">
        <v>949</v>
      </c>
      <c r="J592" s="4" t="s">
        <v>950</v>
      </c>
      <c r="K592" s="4" t="s">
        <v>425</v>
      </c>
    </row>
    <row r="593" spans="1:11">
      <c r="A593" s="4">
        <v>592</v>
      </c>
      <c r="B593" s="4" t="s">
        <v>109</v>
      </c>
      <c r="C593" s="4" t="s">
        <v>933</v>
      </c>
      <c r="D593" s="4" t="s">
        <v>934</v>
      </c>
      <c r="E593" s="4" t="s">
        <v>933</v>
      </c>
      <c r="F593" s="4" t="s">
        <v>934</v>
      </c>
      <c r="G593" s="4" t="s">
        <v>947</v>
      </c>
      <c r="H593" s="4" t="s">
        <v>948</v>
      </c>
      <c r="I593" s="4" t="s">
        <v>949</v>
      </c>
      <c r="J593" s="4" t="s">
        <v>950</v>
      </c>
      <c r="K593" s="4" t="s">
        <v>432</v>
      </c>
    </row>
    <row r="594" spans="1:11">
      <c r="A594" s="4">
        <v>593</v>
      </c>
      <c r="B594" s="4" t="s">
        <v>109</v>
      </c>
      <c r="C594" s="4" t="s">
        <v>933</v>
      </c>
      <c r="D594" s="4" t="s">
        <v>934</v>
      </c>
      <c r="E594" s="4" t="s">
        <v>933</v>
      </c>
      <c r="F594" s="4" t="s">
        <v>934</v>
      </c>
      <c r="G594" s="4" t="s">
        <v>421</v>
      </c>
      <c r="H594" s="4" t="s">
        <v>422</v>
      </c>
      <c r="I594" s="4" t="s">
        <v>423</v>
      </c>
      <c r="J594" s="4" t="s">
        <v>424</v>
      </c>
      <c r="K594" s="4" t="s">
        <v>425</v>
      </c>
    </row>
    <row r="595" spans="1:11">
      <c r="A595" s="4">
        <v>594</v>
      </c>
      <c r="B595" s="4" t="s">
        <v>109</v>
      </c>
      <c r="C595" s="4" t="s">
        <v>933</v>
      </c>
      <c r="D595" s="4" t="s">
        <v>934</v>
      </c>
      <c r="E595" s="4" t="s">
        <v>951</v>
      </c>
      <c r="F595" s="4" t="s">
        <v>952</v>
      </c>
      <c r="G595" s="4" t="s">
        <v>428</v>
      </c>
      <c r="H595" s="4" t="s">
        <v>429</v>
      </c>
      <c r="I595" s="4" t="s">
        <v>430</v>
      </c>
      <c r="J595" s="4" t="s">
        <v>424</v>
      </c>
      <c r="K595" s="4" t="s">
        <v>432</v>
      </c>
    </row>
    <row r="596" spans="1:11">
      <c r="A596" s="4">
        <v>595</v>
      </c>
      <c r="B596" s="4" t="s">
        <v>109</v>
      </c>
      <c r="C596" s="4" t="s">
        <v>933</v>
      </c>
      <c r="D596" s="4" t="s">
        <v>934</v>
      </c>
      <c r="E596" s="4" t="s">
        <v>951</v>
      </c>
      <c r="F596" s="4" t="s">
        <v>952</v>
      </c>
      <c r="G596" s="4" t="s">
        <v>428</v>
      </c>
      <c r="H596" s="4" t="s">
        <v>429</v>
      </c>
      <c r="I596" s="4" t="s">
        <v>430</v>
      </c>
      <c r="J596" s="4" t="s">
        <v>424</v>
      </c>
      <c r="K596" s="4" t="s">
        <v>431</v>
      </c>
    </row>
    <row r="597" spans="1:11">
      <c r="A597" s="4">
        <v>596</v>
      </c>
      <c r="B597" s="4" t="s">
        <v>109</v>
      </c>
      <c r="C597" s="4" t="s">
        <v>933</v>
      </c>
      <c r="D597" s="4" t="s">
        <v>934</v>
      </c>
      <c r="E597" s="4" t="s">
        <v>951</v>
      </c>
      <c r="F597" s="4" t="s">
        <v>952</v>
      </c>
      <c r="G597" s="4" t="s">
        <v>433</v>
      </c>
      <c r="H597" s="4" t="s">
        <v>434</v>
      </c>
      <c r="I597" s="4" t="s">
        <v>435</v>
      </c>
      <c r="J597" s="4" t="s">
        <v>436</v>
      </c>
      <c r="K597" s="4" t="s">
        <v>432</v>
      </c>
    </row>
    <row r="598" spans="1:11">
      <c r="A598" s="4">
        <v>597</v>
      </c>
      <c r="B598" s="4" t="s">
        <v>109</v>
      </c>
      <c r="C598" s="4" t="s">
        <v>933</v>
      </c>
      <c r="D598" s="4" t="s">
        <v>934</v>
      </c>
      <c r="E598" s="4" t="s">
        <v>951</v>
      </c>
      <c r="F598" s="4" t="s">
        <v>952</v>
      </c>
      <c r="G598" s="4" t="s">
        <v>433</v>
      </c>
      <c r="H598" s="4" t="s">
        <v>434</v>
      </c>
      <c r="I598" s="4" t="s">
        <v>435</v>
      </c>
      <c r="J598" s="4" t="s">
        <v>436</v>
      </c>
      <c r="K598" s="4" t="s">
        <v>425</v>
      </c>
    </row>
    <row r="599" spans="1:11">
      <c r="A599" s="4">
        <v>598</v>
      </c>
      <c r="B599" s="4" t="s">
        <v>109</v>
      </c>
      <c r="C599" s="4" t="s">
        <v>933</v>
      </c>
      <c r="D599" s="4" t="s">
        <v>934</v>
      </c>
      <c r="E599" s="4" t="s">
        <v>951</v>
      </c>
      <c r="F599" s="4" t="s">
        <v>952</v>
      </c>
      <c r="G599" s="4" t="s">
        <v>433</v>
      </c>
      <c r="H599" s="4" t="s">
        <v>434</v>
      </c>
      <c r="I599" s="4" t="s">
        <v>435</v>
      </c>
      <c r="J599" s="4" t="s">
        <v>436</v>
      </c>
      <c r="K599" s="4" t="s">
        <v>431</v>
      </c>
    </row>
    <row r="600" spans="1:11">
      <c r="A600" s="4">
        <v>599</v>
      </c>
      <c r="B600" s="4" t="s">
        <v>109</v>
      </c>
      <c r="C600" s="4" t="s">
        <v>933</v>
      </c>
      <c r="D600" s="4" t="s">
        <v>934</v>
      </c>
      <c r="E600" s="4" t="s">
        <v>951</v>
      </c>
      <c r="F600" s="4" t="s">
        <v>952</v>
      </c>
      <c r="G600" s="4" t="s">
        <v>421</v>
      </c>
      <c r="H600" s="4" t="s">
        <v>422</v>
      </c>
      <c r="I600" s="4" t="s">
        <v>423</v>
      </c>
      <c r="J600" s="4" t="s">
        <v>424</v>
      </c>
      <c r="K600" s="4" t="s">
        <v>425</v>
      </c>
    </row>
    <row r="601" spans="1:11">
      <c r="A601" s="4">
        <v>600</v>
      </c>
      <c r="B601" s="4" t="s">
        <v>109</v>
      </c>
      <c r="C601" s="4" t="s">
        <v>953</v>
      </c>
      <c r="D601" s="4" t="s">
        <v>954</v>
      </c>
      <c r="E601" s="4" t="s">
        <v>955</v>
      </c>
      <c r="F601" s="4" t="s">
        <v>956</v>
      </c>
      <c r="G601" s="4" t="s">
        <v>428</v>
      </c>
      <c r="H601" s="4" t="s">
        <v>429</v>
      </c>
      <c r="I601" s="4" t="s">
        <v>430</v>
      </c>
      <c r="J601" s="4" t="s">
        <v>424</v>
      </c>
      <c r="K601" s="4" t="s">
        <v>431</v>
      </c>
    </row>
    <row r="602" spans="1:11">
      <c r="A602" s="4">
        <v>601</v>
      </c>
      <c r="B602" s="4" t="s">
        <v>109</v>
      </c>
      <c r="C602" s="4" t="s">
        <v>953</v>
      </c>
      <c r="D602" s="4" t="s">
        <v>954</v>
      </c>
      <c r="E602" s="4" t="s">
        <v>955</v>
      </c>
      <c r="F602" s="4" t="s">
        <v>956</v>
      </c>
      <c r="G602" s="4" t="s">
        <v>428</v>
      </c>
      <c r="H602" s="4" t="s">
        <v>429</v>
      </c>
      <c r="I602" s="4" t="s">
        <v>430</v>
      </c>
      <c r="J602" s="4" t="s">
        <v>424</v>
      </c>
      <c r="K602" s="4" t="s">
        <v>432</v>
      </c>
    </row>
    <row r="603" spans="1:11">
      <c r="A603" s="4">
        <v>602</v>
      </c>
      <c r="B603" s="4" t="s">
        <v>109</v>
      </c>
      <c r="C603" s="4" t="s">
        <v>953</v>
      </c>
      <c r="D603" s="4" t="s">
        <v>954</v>
      </c>
      <c r="E603" s="4" t="s">
        <v>955</v>
      </c>
      <c r="F603" s="4" t="s">
        <v>956</v>
      </c>
      <c r="G603" s="4" t="s">
        <v>433</v>
      </c>
      <c r="H603" s="4" t="s">
        <v>434</v>
      </c>
      <c r="I603" s="4" t="s">
        <v>435</v>
      </c>
      <c r="J603" s="4" t="s">
        <v>436</v>
      </c>
      <c r="K603" s="4" t="s">
        <v>432</v>
      </c>
    </row>
    <row r="604" spans="1:11">
      <c r="A604" s="4">
        <v>603</v>
      </c>
      <c r="B604" s="4" t="s">
        <v>109</v>
      </c>
      <c r="C604" s="4" t="s">
        <v>953</v>
      </c>
      <c r="D604" s="4" t="s">
        <v>954</v>
      </c>
      <c r="E604" s="4" t="s">
        <v>955</v>
      </c>
      <c r="F604" s="4" t="s">
        <v>956</v>
      </c>
      <c r="G604" s="4" t="s">
        <v>433</v>
      </c>
      <c r="H604" s="4" t="s">
        <v>434</v>
      </c>
      <c r="I604" s="4" t="s">
        <v>435</v>
      </c>
      <c r="J604" s="4" t="s">
        <v>436</v>
      </c>
      <c r="K604" s="4" t="s">
        <v>425</v>
      </c>
    </row>
    <row r="605" spans="1:11">
      <c r="A605" s="4">
        <v>604</v>
      </c>
      <c r="B605" s="4" t="s">
        <v>109</v>
      </c>
      <c r="C605" s="4" t="s">
        <v>953</v>
      </c>
      <c r="D605" s="4" t="s">
        <v>954</v>
      </c>
      <c r="E605" s="4" t="s">
        <v>955</v>
      </c>
      <c r="F605" s="4" t="s">
        <v>956</v>
      </c>
      <c r="G605" s="4" t="s">
        <v>433</v>
      </c>
      <c r="H605" s="4" t="s">
        <v>434</v>
      </c>
      <c r="I605" s="4" t="s">
        <v>435</v>
      </c>
      <c r="J605" s="4" t="s">
        <v>436</v>
      </c>
      <c r="K605" s="4" t="s">
        <v>431</v>
      </c>
    </row>
    <row r="606" spans="1:11">
      <c r="A606" s="4">
        <v>605</v>
      </c>
      <c r="B606" s="4" t="s">
        <v>109</v>
      </c>
      <c r="C606" s="4" t="s">
        <v>953</v>
      </c>
      <c r="D606" s="4" t="s">
        <v>954</v>
      </c>
      <c r="E606" s="4" t="s">
        <v>955</v>
      </c>
      <c r="F606" s="4" t="s">
        <v>956</v>
      </c>
      <c r="G606" s="4" t="s">
        <v>421</v>
      </c>
      <c r="H606" s="4" t="s">
        <v>422</v>
      </c>
      <c r="I606" s="4" t="s">
        <v>423</v>
      </c>
      <c r="J606" s="4" t="s">
        <v>424</v>
      </c>
      <c r="K606" s="4" t="s">
        <v>425</v>
      </c>
    </row>
    <row r="607" spans="1:11">
      <c r="A607" s="4">
        <v>606</v>
      </c>
      <c r="B607" s="4" t="s">
        <v>109</v>
      </c>
      <c r="C607" s="4" t="s">
        <v>953</v>
      </c>
      <c r="D607" s="4" t="s">
        <v>954</v>
      </c>
      <c r="E607" s="4" t="s">
        <v>957</v>
      </c>
      <c r="F607" s="4" t="s">
        <v>958</v>
      </c>
      <c r="G607" s="4" t="s">
        <v>428</v>
      </c>
      <c r="H607" s="4" t="s">
        <v>429</v>
      </c>
      <c r="I607" s="4" t="s">
        <v>430</v>
      </c>
      <c r="J607" s="4" t="s">
        <v>424</v>
      </c>
      <c r="K607" s="4" t="s">
        <v>432</v>
      </c>
    </row>
    <row r="608" spans="1:11">
      <c r="A608" s="4">
        <v>607</v>
      </c>
      <c r="B608" s="4" t="s">
        <v>109</v>
      </c>
      <c r="C608" s="4" t="s">
        <v>953</v>
      </c>
      <c r="D608" s="4" t="s">
        <v>954</v>
      </c>
      <c r="E608" s="4" t="s">
        <v>957</v>
      </c>
      <c r="F608" s="4" t="s">
        <v>958</v>
      </c>
      <c r="G608" s="4" t="s">
        <v>428</v>
      </c>
      <c r="H608" s="4" t="s">
        <v>429</v>
      </c>
      <c r="I608" s="4" t="s">
        <v>430</v>
      </c>
      <c r="J608" s="4" t="s">
        <v>424</v>
      </c>
      <c r="K608" s="4" t="s">
        <v>431</v>
      </c>
    </row>
    <row r="609" spans="1:11">
      <c r="A609" s="4">
        <v>608</v>
      </c>
      <c r="B609" s="4" t="s">
        <v>109</v>
      </c>
      <c r="C609" s="4" t="s">
        <v>953</v>
      </c>
      <c r="D609" s="4" t="s">
        <v>954</v>
      </c>
      <c r="E609" s="4" t="s">
        <v>957</v>
      </c>
      <c r="F609" s="4" t="s">
        <v>958</v>
      </c>
      <c r="G609" s="4" t="s">
        <v>433</v>
      </c>
      <c r="H609" s="4" t="s">
        <v>434</v>
      </c>
      <c r="I609" s="4" t="s">
        <v>435</v>
      </c>
      <c r="J609" s="4" t="s">
        <v>436</v>
      </c>
      <c r="K609" s="4" t="s">
        <v>431</v>
      </c>
    </row>
    <row r="610" spans="1:11">
      <c r="A610" s="4">
        <v>609</v>
      </c>
      <c r="B610" s="4" t="s">
        <v>109</v>
      </c>
      <c r="C610" s="4" t="s">
        <v>953</v>
      </c>
      <c r="D610" s="4" t="s">
        <v>954</v>
      </c>
      <c r="E610" s="4" t="s">
        <v>957</v>
      </c>
      <c r="F610" s="4" t="s">
        <v>958</v>
      </c>
      <c r="G610" s="4" t="s">
        <v>433</v>
      </c>
      <c r="H610" s="4" t="s">
        <v>434</v>
      </c>
      <c r="I610" s="4" t="s">
        <v>435</v>
      </c>
      <c r="J610" s="4" t="s">
        <v>436</v>
      </c>
      <c r="K610" s="4" t="s">
        <v>432</v>
      </c>
    </row>
    <row r="611" spans="1:11">
      <c r="A611" s="4">
        <v>610</v>
      </c>
      <c r="B611" s="4" t="s">
        <v>109</v>
      </c>
      <c r="C611" s="4" t="s">
        <v>953</v>
      </c>
      <c r="D611" s="4" t="s">
        <v>954</v>
      </c>
      <c r="E611" s="4" t="s">
        <v>957</v>
      </c>
      <c r="F611" s="4" t="s">
        <v>958</v>
      </c>
      <c r="G611" s="4" t="s">
        <v>433</v>
      </c>
      <c r="H611" s="4" t="s">
        <v>434</v>
      </c>
      <c r="I611" s="4" t="s">
        <v>435</v>
      </c>
      <c r="J611" s="4" t="s">
        <v>436</v>
      </c>
      <c r="K611" s="4" t="s">
        <v>425</v>
      </c>
    </row>
    <row r="612" spans="1:11">
      <c r="A612" s="4">
        <v>611</v>
      </c>
      <c r="B612" s="4" t="s">
        <v>109</v>
      </c>
      <c r="C612" s="4" t="s">
        <v>953</v>
      </c>
      <c r="D612" s="4" t="s">
        <v>954</v>
      </c>
      <c r="E612" s="4" t="s">
        <v>957</v>
      </c>
      <c r="F612" s="4" t="s">
        <v>958</v>
      </c>
      <c r="G612" s="4" t="s">
        <v>421</v>
      </c>
      <c r="H612" s="4" t="s">
        <v>422</v>
      </c>
      <c r="I612" s="4" t="s">
        <v>423</v>
      </c>
      <c r="J612" s="4" t="s">
        <v>424</v>
      </c>
      <c r="K612" s="4" t="s">
        <v>425</v>
      </c>
    </row>
    <row r="613" spans="1:11">
      <c r="A613" s="4">
        <v>612</v>
      </c>
      <c r="B613" s="4" t="s">
        <v>109</v>
      </c>
      <c r="C613" s="4" t="s">
        <v>953</v>
      </c>
      <c r="D613" s="4" t="s">
        <v>954</v>
      </c>
      <c r="E613" s="4" t="s">
        <v>953</v>
      </c>
      <c r="F613" s="4" t="s">
        <v>954</v>
      </c>
      <c r="G613" s="4" t="s">
        <v>428</v>
      </c>
      <c r="H613" s="4" t="s">
        <v>429</v>
      </c>
      <c r="I613" s="4" t="s">
        <v>430</v>
      </c>
      <c r="J613" s="4" t="s">
        <v>424</v>
      </c>
      <c r="K613" s="4" t="s">
        <v>431</v>
      </c>
    </row>
    <row r="614" spans="1:11">
      <c r="A614" s="4">
        <v>613</v>
      </c>
      <c r="B614" s="4" t="s">
        <v>109</v>
      </c>
      <c r="C614" s="4" t="s">
        <v>953</v>
      </c>
      <c r="D614" s="4" t="s">
        <v>954</v>
      </c>
      <c r="E614" s="4" t="s">
        <v>953</v>
      </c>
      <c r="F614" s="4" t="s">
        <v>954</v>
      </c>
      <c r="G614" s="4" t="s">
        <v>428</v>
      </c>
      <c r="H614" s="4" t="s">
        <v>429</v>
      </c>
      <c r="I614" s="4" t="s">
        <v>430</v>
      </c>
      <c r="J614" s="4" t="s">
        <v>424</v>
      </c>
      <c r="K614" s="4" t="s">
        <v>432</v>
      </c>
    </row>
    <row r="615" spans="1:11">
      <c r="A615" s="4">
        <v>614</v>
      </c>
      <c r="B615" s="4" t="s">
        <v>109</v>
      </c>
      <c r="C615" s="4" t="s">
        <v>953</v>
      </c>
      <c r="D615" s="4" t="s">
        <v>954</v>
      </c>
      <c r="E615" s="4" t="s">
        <v>953</v>
      </c>
      <c r="F615" s="4" t="s">
        <v>954</v>
      </c>
      <c r="G615" s="4" t="s">
        <v>433</v>
      </c>
      <c r="H615" s="4" t="s">
        <v>434</v>
      </c>
      <c r="I615" s="4" t="s">
        <v>435</v>
      </c>
      <c r="J615" s="4" t="s">
        <v>436</v>
      </c>
      <c r="K615" s="4" t="s">
        <v>432</v>
      </c>
    </row>
    <row r="616" spans="1:11">
      <c r="A616" s="4">
        <v>615</v>
      </c>
      <c r="B616" s="4" t="s">
        <v>109</v>
      </c>
      <c r="C616" s="4" t="s">
        <v>953</v>
      </c>
      <c r="D616" s="4" t="s">
        <v>954</v>
      </c>
      <c r="E616" s="4" t="s">
        <v>953</v>
      </c>
      <c r="F616" s="4" t="s">
        <v>954</v>
      </c>
      <c r="G616" s="4" t="s">
        <v>433</v>
      </c>
      <c r="H616" s="4" t="s">
        <v>434</v>
      </c>
      <c r="I616" s="4" t="s">
        <v>435</v>
      </c>
      <c r="J616" s="4" t="s">
        <v>436</v>
      </c>
      <c r="K616" s="4" t="s">
        <v>431</v>
      </c>
    </row>
    <row r="617" spans="1:11">
      <c r="A617" s="4">
        <v>616</v>
      </c>
      <c r="B617" s="4" t="s">
        <v>109</v>
      </c>
      <c r="C617" s="4" t="s">
        <v>953</v>
      </c>
      <c r="D617" s="4" t="s">
        <v>954</v>
      </c>
      <c r="E617" s="4" t="s">
        <v>953</v>
      </c>
      <c r="F617" s="4" t="s">
        <v>954</v>
      </c>
      <c r="G617" s="4" t="s">
        <v>433</v>
      </c>
      <c r="H617" s="4" t="s">
        <v>434</v>
      </c>
      <c r="I617" s="4" t="s">
        <v>435</v>
      </c>
      <c r="J617" s="4" t="s">
        <v>436</v>
      </c>
      <c r="K617" s="4" t="s">
        <v>425</v>
      </c>
    </row>
    <row r="618" spans="1:11">
      <c r="A618" s="4">
        <v>617</v>
      </c>
      <c r="B618" s="4" t="s">
        <v>109</v>
      </c>
      <c r="C618" s="4" t="s">
        <v>953</v>
      </c>
      <c r="D618" s="4" t="s">
        <v>954</v>
      </c>
      <c r="E618" s="4" t="s">
        <v>953</v>
      </c>
      <c r="F618" s="4" t="s">
        <v>954</v>
      </c>
      <c r="G618" s="4" t="s">
        <v>959</v>
      </c>
      <c r="H618" s="4" t="s">
        <v>960</v>
      </c>
      <c r="I618" s="4" t="s">
        <v>961</v>
      </c>
      <c r="J618" s="4" t="s">
        <v>962</v>
      </c>
      <c r="K618" s="4" t="s">
        <v>449</v>
      </c>
    </row>
    <row r="619" spans="1:11">
      <c r="A619" s="4">
        <v>618</v>
      </c>
      <c r="B619" s="4" t="s">
        <v>109</v>
      </c>
      <c r="C619" s="4" t="s">
        <v>953</v>
      </c>
      <c r="D619" s="4" t="s">
        <v>954</v>
      </c>
      <c r="E619" s="4" t="s">
        <v>953</v>
      </c>
      <c r="F619" s="4" t="s">
        <v>954</v>
      </c>
      <c r="G619" s="4" t="s">
        <v>930</v>
      </c>
      <c r="H619" s="4" t="s">
        <v>931</v>
      </c>
      <c r="I619" s="4" t="s">
        <v>509</v>
      </c>
      <c r="J619" s="4" t="s">
        <v>932</v>
      </c>
      <c r="K619" s="4" t="s">
        <v>449</v>
      </c>
    </row>
    <row r="620" spans="1:11">
      <c r="A620" s="4">
        <v>619</v>
      </c>
      <c r="B620" s="4" t="s">
        <v>109</v>
      </c>
      <c r="C620" s="4" t="s">
        <v>953</v>
      </c>
      <c r="D620" s="4" t="s">
        <v>954</v>
      </c>
      <c r="E620" s="4" t="s">
        <v>953</v>
      </c>
      <c r="F620" s="4" t="s">
        <v>954</v>
      </c>
      <c r="G620" s="4" t="s">
        <v>963</v>
      </c>
      <c r="H620" s="4" t="s">
        <v>964</v>
      </c>
      <c r="I620" s="4" t="s">
        <v>965</v>
      </c>
      <c r="J620" s="4" t="s">
        <v>962</v>
      </c>
      <c r="K620" s="4" t="s">
        <v>449</v>
      </c>
    </row>
    <row r="621" spans="1:11">
      <c r="A621" s="4">
        <v>620</v>
      </c>
      <c r="B621" s="4" t="s">
        <v>109</v>
      </c>
      <c r="C621" s="4" t="s">
        <v>953</v>
      </c>
      <c r="D621" s="4" t="s">
        <v>954</v>
      </c>
      <c r="E621" s="4" t="s">
        <v>953</v>
      </c>
      <c r="F621" s="4" t="s">
        <v>954</v>
      </c>
      <c r="G621" s="4" t="s">
        <v>421</v>
      </c>
      <c r="H621" s="4" t="s">
        <v>422</v>
      </c>
      <c r="I621" s="4" t="s">
        <v>423</v>
      </c>
      <c r="J621" s="4" t="s">
        <v>424</v>
      </c>
      <c r="K621" s="4" t="s">
        <v>425</v>
      </c>
    </row>
    <row r="622" spans="1:11">
      <c r="A622" s="4">
        <v>621</v>
      </c>
      <c r="B622" s="4" t="s">
        <v>109</v>
      </c>
      <c r="C622" s="4" t="s">
        <v>953</v>
      </c>
      <c r="D622" s="4" t="s">
        <v>954</v>
      </c>
      <c r="E622" s="4" t="s">
        <v>951</v>
      </c>
      <c r="F622" s="4" t="s">
        <v>966</v>
      </c>
      <c r="G622" s="4" t="s">
        <v>428</v>
      </c>
      <c r="H622" s="4" t="s">
        <v>429</v>
      </c>
      <c r="I622" s="4" t="s">
        <v>430</v>
      </c>
      <c r="J622" s="4" t="s">
        <v>424</v>
      </c>
      <c r="K622" s="4" t="s">
        <v>432</v>
      </c>
    </row>
    <row r="623" spans="1:11">
      <c r="A623" s="4">
        <v>622</v>
      </c>
      <c r="B623" s="4" t="s">
        <v>109</v>
      </c>
      <c r="C623" s="4" t="s">
        <v>953</v>
      </c>
      <c r="D623" s="4" t="s">
        <v>954</v>
      </c>
      <c r="E623" s="4" t="s">
        <v>951</v>
      </c>
      <c r="F623" s="4" t="s">
        <v>966</v>
      </c>
      <c r="G623" s="4" t="s">
        <v>428</v>
      </c>
      <c r="H623" s="4" t="s">
        <v>429</v>
      </c>
      <c r="I623" s="4" t="s">
        <v>430</v>
      </c>
      <c r="J623" s="4" t="s">
        <v>424</v>
      </c>
      <c r="K623" s="4" t="s">
        <v>431</v>
      </c>
    </row>
    <row r="624" spans="1:11">
      <c r="A624" s="4">
        <v>623</v>
      </c>
      <c r="B624" s="4" t="s">
        <v>109</v>
      </c>
      <c r="C624" s="4" t="s">
        <v>953</v>
      </c>
      <c r="D624" s="4" t="s">
        <v>954</v>
      </c>
      <c r="E624" s="4" t="s">
        <v>951</v>
      </c>
      <c r="F624" s="4" t="s">
        <v>966</v>
      </c>
      <c r="G624" s="4" t="s">
        <v>433</v>
      </c>
      <c r="H624" s="4" t="s">
        <v>434</v>
      </c>
      <c r="I624" s="4" t="s">
        <v>435</v>
      </c>
      <c r="J624" s="4" t="s">
        <v>436</v>
      </c>
      <c r="K624" s="4" t="s">
        <v>432</v>
      </c>
    </row>
    <row r="625" spans="1:11">
      <c r="A625" s="4">
        <v>624</v>
      </c>
      <c r="B625" s="4" t="s">
        <v>109</v>
      </c>
      <c r="C625" s="4" t="s">
        <v>953</v>
      </c>
      <c r="D625" s="4" t="s">
        <v>954</v>
      </c>
      <c r="E625" s="4" t="s">
        <v>951</v>
      </c>
      <c r="F625" s="4" t="s">
        <v>966</v>
      </c>
      <c r="G625" s="4" t="s">
        <v>433</v>
      </c>
      <c r="H625" s="4" t="s">
        <v>434</v>
      </c>
      <c r="I625" s="4" t="s">
        <v>435</v>
      </c>
      <c r="J625" s="4" t="s">
        <v>436</v>
      </c>
      <c r="K625" s="4" t="s">
        <v>425</v>
      </c>
    </row>
    <row r="626" spans="1:11">
      <c r="A626" s="4">
        <v>625</v>
      </c>
      <c r="B626" s="4" t="s">
        <v>109</v>
      </c>
      <c r="C626" s="4" t="s">
        <v>953</v>
      </c>
      <c r="D626" s="4" t="s">
        <v>954</v>
      </c>
      <c r="E626" s="4" t="s">
        <v>951</v>
      </c>
      <c r="F626" s="4" t="s">
        <v>966</v>
      </c>
      <c r="G626" s="4" t="s">
        <v>433</v>
      </c>
      <c r="H626" s="4" t="s">
        <v>434</v>
      </c>
      <c r="I626" s="4" t="s">
        <v>435</v>
      </c>
      <c r="J626" s="4" t="s">
        <v>436</v>
      </c>
      <c r="K626" s="4" t="s">
        <v>431</v>
      </c>
    </row>
    <row r="627" spans="1:11">
      <c r="A627" s="4">
        <v>626</v>
      </c>
      <c r="B627" s="4" t="s">
        <v>109</v>
      </c>
      <c r="C627" s="4" t="s">
        <v>953</v>
      </c>
      <c r="D627" s="4" t="s">
        <v>954</v>
      </c>
      <c r="E627" s="4" t="s">
        <v>951</v>
      </c>
      <c r="F627" s="4" t="s">
        <v>966</v>
      </c>
      <c r="G627" s="4" t="s">
        <v>421</v>
      </c>
      <c r="H627" s="4" t="s">
        <v>422</v>
      </c>
      <c r="I627" s="4" t="s">
        <v>423</v>
      </c>
      <c r="J627" s="4" t="s">
        <v>424</v>
      </c>
      <c r="K627" s="4" t="s">
        <v>425</v>
      </c>
    </row>
    <row r="628" spans="1:11">
      <c r="A628" s="4">
        <v>627</v>
      </c>
      <c r="B628" s="4" t="s">
        <v>109</v>
      </c>
      <c r="C628" s="4" t="s">
        <v>967</v>
      </c>
      <c r="D628" s="4" t="s">
        <v>968</v>
      </c>
      <c r="E628" s="4" t="s">
        <v>969</v>
      </c>
      <c r="F628" s="4" t="s">
        <v>970</v>
      </c>
      <c r="G628" s="4" t="s">
        <v>428</v>
      </c>
      <c r="H628" s="4" t="s">
        <v>429</v>
      </c>
      <c r="I628" s="4" t="s">
        <v>430</v>
      </c>
      <c r="J628" s="4" t="s">
        <v>424</v>
      </c>
      <c r="K628" s="4" t="s">
        <v>432</v>
      </c>
    </row>
    <row r="629" spans="1:11">
      <c r="A629" s="4">
        <v>628</v>
      </c>
      <c r="B629" s="4" t="s">
        <v>109</v>
      </c>
      <c r="C629" s="4" t="s">
        <v>967</v>
      </c>
      <c r="D629" s="4" t="s">
        <v>968</v>
      </c>
      <c r="E629" s="4" t="s">
        <v>969</v>
      </c>
      <c r="F629" s="4" t="s">
        <v>970</v>
      </c>
      <c r="G629" s="4" t="s">
        <v>428</v>
      </c>
      <c r="H629" s="4" t="s">
        <v>429</v>
      </c>
      <c r="I629" s="4" t="s">
        <v>430</v>
      </c>
      <c r="J629" s="4" t="s">
        <v>424</v>
      </c>
      <c r="K629" s="4" t="s">
        <v>431</v>
      </c>
    </row>
    <row r="630" spans="1:11">
      <c r="A630" s="4">
        <v>629</v>
      </c>
      <c r="B630" s="4" t="s">
        <v>109</v>
      </c>
      <c r="C630" s="4" t="s">
        <v>967</v>
      </c>
      <c r="D630" s="4" t="s">
        <v>968</v>
      </c>
      <c r="E630" s="4" t="s">
        <v>969</v>
      </c>
      <c r="F630" s="4" t="s">
        <v>970</v>
      </c>
      <c r="G630" s="4" t="s">
        <v>433</v>
      </c>
      <c r="H630" s="4" t="s">
        <v>434</v>
      </c>
      <c r="I630" s="4" t="s">
        <v>435</v>
      </c>
      <c r="J630" s="4" t="s">
        <v>436</v>
      </c>
      <c r="K630" s="4" t="s">
        <v>425</v>
      </c>
    </row>
    <row r="631" spans="1:11">
      <c r="A631" s="4">
        <v>630</v>
      </c>
      <c r="B631" s="4" t="s">
        <v>109</v>
      </c>
      <c r="C631" s="4" t="s">
        <v>967</v>
      </c>
      <c r="D631" s="4" t="s">
        <v>968</v>
      </c>
      <c r="E631" s="4" t="s">
        <v>969</v>
      </c>
      <c r="F631" s="4" t="s">
        <v>970</v>
      </c>
      <c r="G631" s="4" t="s">
        <v>433</v>
      </c>
      <c r="H631" s="4" t="s">
        <v>434</v>
      </c>
      <c r="I631" s="4" t="s">
        <v>435</v>
      </c>
      <c r="J631" s="4" t="s">
        <v>436</v>
      </c>
      <c r="K631" s="4" t="s">
        <v>432</v>
      </c>
    </row>
    <row r="632" spans="1:11">
      <c r="A632" s="4">
        <v>631</v>
      </c>
      <c r="B632" s="4" t="s">
        <v>109</v>
      </c>
      <c r="C632" s="4" t="s">
        <v>967</v>
      </c>
      <c r="D632" s="4" t="s">
        <v>968</v>
      </c>
      <c r="E632" s="4" t="s">
        <v>969</v>
      </c>
      <c r="F632" s="4" t="s">
        <v>970</v>
      </c>
      <c r="G632" s="4" t="s">
        <v>433</v>
      </c>
      <c r="H632" s="4" t="s">
        <v>434</v>
      </c>
      <c r="I632" s="4" t="s">
        <v>435</v>
      </c>
      <c r="J632" s="4" t="s">
        <v>436</v>
      </c>
      <c r="K632" s="4" t="s">
        <v>431</v>
      </c>
    </row>
    <row r="633" spans="1:11">
      <c r="A633" s="4">
        <v>632</v>
      </c>
      <c r="B633" s="4" t="s">
        <v>109</v>
      </c>
      <c r="C633" s="4" t="s">
        <v>967</v>
      </c>
      <c r="D633" s="4" t="s">
        <v>968</v>
      </c>
      <c r="E633" s="4" t="s">
        <v>969</v>
      </c>
      <c r="F633" s="4" t="s">
        <v>970</v>
      </c>
      <c r="G633" s="4" t="s">
        <v>421</v>
      </c>
      <c r="H633" s="4" t="s">
        <v>422</v>
      </c>
      <c r="I633" s="4" t="s">
        <v>423</v>
      </c>
      <c r="J633" s="4" t="s">
        <v>424</v>
      </c>
      <c r="K633" s="4" t="s">
        <v>425</v>
      </c>
    </row>
    <row r="634" spans="1:11">
      <c r="A634" s="4">
        <v>633</v>
      </c>
      <c r="B634" s="4" t="s">
        <v>109</v>
      </c>
      <c r="C634" s="4" t="s">
        <v>967</v>
      </c>
      <c r="D634" s="4" t="s">
        <v>968</v>
      </c>
      <c r="E634" s="4" t="s">
        <v>971</v>
      </c>
      <c r="F634" s="4" t="s">
        <v>972</v>
      </c>
      <c r="G634" s="4" t="s">
        <v>428</v>
      </c>
      <c r="H634" s="4" t="s">
        <v>429</v>
      </c>
      <c r="I634" s="4" t="s">
        <v>430</v>
      </c>
      <c r="J634" s="4" t="s">
        <v>424</v>
      </c>
      <c r="K634" s="4" t="s">
        <v>432</v>
      </c>
    </row>
    <row r="635" spans="1:11">
      <c r="A635" s="4">
        <v>634</v>
      </c>
      <c r="B635" s="4" t="s">
        <v>109</v>
      </c>
      <c r="C635" s="4" t="s">
        <v>967</v>
      </c>
      <c r="D635" s="4" t="s">
        <v>968</v>
      </c>
      <c r="E635" s="4" t="s">
        <v>971</v>
      </c>
      <c r="F635" s="4" t="s">
        <v>972</v>
      </c>
      <c r="G635" s="4" t="s">
        <v>428</v>
      </c>
      <c r="H635" s="4" t="s">
        <v>429</v>
      </c>
      <c r="I635" s="4" t="s">
        <v>430</v>
      </c>
      <c r="J635" s="4" t="s">
        <v>424</v>
      </c>
      <c r="K635" s="4" t="s">
        <v>431</v>
      </c>
    </row>
    <row r="636" spans="1:11">
      <c r="A636" s="4">
        <v>635</v>
      </c>
      <c r="B636" s="4" t="s">
        <v>109</v>
      </c>
      <c r="C636" s="4" t="s">
        <v>967</v>
      </c>
      <c r="D636" s="4" t="s">
        <v>968</v>
      </c>
      <c r="E636" s="4" t="s">
        <v>971</v>
      </c>
      <c r="F636" s="4" t="s">
        <v>972</v>
      </c>
      <c r="G636" s="4" t="s">
        <v>433</v>
      </c>
      <c r="H636" s="4" t="s">
        <v>434</v>
      </c>
      <c r="I636" s="4" t="s">
        <v>435</v>
      </c>
      <c r="J636" s="4" t="s">
        <v>436</v>
      </c>
      <c r="K636" s="4" t="s">
        <v>425</v>
      </c>
    </row>
    <row r="637" spans="1:11">
      <c r="A637" s="4">
        <v>636</v>
      </c>
      <c r="B637" s="4" t="s">
        <v>109</v>
      </c>
      <c r="C637" s="4" t="s">
        <v>967</v>
      </c>
      <c r="D637" s="4" t="s">
        <v>968</v>
      </c>
      <c r="E637" s="4" t="s">
        <v>971</v>
      </c>
      <c r="F637" s="4" t="s">
        <v>972</v>
      </c>
      <c r="G637" s="4" t="s">
        <v>433</v>
      </c>
      <c r="H637" s="4" t="s">
        <v>434</v>
      </c>
      <c r="I637" s="4" t="s">
        <v>435</v>
      </c>
      <c r="J637" s="4" t="s">
        <v>436</v>
      </c>
      <c r="K637" s="4" t="s">
        <v>432</v>
      </c>
    </row>
    <row r="638" spans="1:11">
      <c r="A638" s="4">
        <v>637</v>
      </c>
      <c r="B638" s="4" t="s">
        <v>109</v>
      </c>
      <c r="C638" s="4" t="s">
        <v>967</v>
      </c>
      <c r="D638" s="4" t="s">
        <v>968</v>
      </c>
      <c r="E638" s="4" t="s">
        <v>971</v>
      </c>
      <c r="F638" s="4" t="s">
        <v>972</v>
      </c>
      <c r="G638" s="4" t="s">
        <v>433</v>
      </c>
      <c r="H638" s="4" t="s">
        <v>434</v>
      </c>
      <c r="I638" s="4" t="s">
        <v>435</v>
      </c>
      <c r="J638" s="4" t="s">
        <v>436</v>
      </c>
      <c r="K638" s="4" t="s">
        <v>431</v>
      </c>
    </row>
    <row r="639" spans="1:11">
      <c r="A639" s="4">
        <v>638</v>
      </c>
      <c r="B639" s="4" t="s">
        <v>109</v>
      </c>
      <c r="C639" s="4" t="s">
        <v>967</v>
      </c>
      <c r="D639" s="4" t="s">
        <v>968</v>
      </c>
      <c r="E639" s="4" t="s">
        <v>971</v>
      </c>
      <c r="F639" s="4" t="s">
        <v>972</v>
      </c>
      <c r="G639" s="4" t="s">
        <v>421</v>
      </c>
      <c r="H639" s="4" t="s">
        <v>422</v>
      </c>
      <c r="I639" s="4" t="s">
        <v>423</v>
      </c>
      <c r="J639" s="4" t="s">
        <v>424</v>
      </c>
      <c r="K639" s="4" t="s">
        <v>425</v>
      </c>
    </row>
    <row r="640" spans="1:11">
      <c r="A640" s="4">
        <v>639</v>
      </c>
      <c r="B640" s="4" t="s">
        <v>109</v>
      </c>
      <c r="C640" s="4" t="s">
        <v>967</v>
      </c>
      <c r="D640" s="4" t="s">
        <v>968</v>
      </c>
      <c r="E640" s="4" t="s">
        <v>973</v>
      </c>
      <c r="F640" s="4" t="s">
        <v>974</v>
      </c>
      <c r="G640" s="4" t="s">
        <v>428</v>
      </c>
      <c r="H640" s="4" t="s">
        <v>429</v>
      </c>
      <c r="I640" s="4" t="s">
        <v>430</v>
      </c>
      <c r="J640" s="4" t="s">
        <v>424</v>
      </c>
      <c r="K640" s="4" t="s">
        <v>432</v>
      </c>
    </row>
    <row r="641" spans="1:11">
      <c r="A641" s="4">
        <v>640</v>
      </c>
      <c r="B641" s="4" t="s">
        <v>109</v>
      </c>
      <c r="C641" s="4" t="s">
        <v>967</v>
      </c>
      <c r="D641" s="4" t="s">
        <v>968</v>
      </c>
      <c r="E641" s="4" t="s">
        <v>973</v>
      </c>
      <c r="F641" s="4" t="s">
        <v>974</v>
      </c>
      <c r="G641" s="4" t="s">
        <v>428</v>
      </c>
      <c r="H641" s="4" t="s">
        <v>429</v>
      </c>
      <c r="I641" s="4" t="s">
        <v>430</v>
      </c>
      <c r="J641" s="4" t="s">
        <v>424</v>
      </c>
      <c r="K641" s="4" t="s">
        <v>431</v>
      </c>
    </row>
    <row r="642" spans="1:11">
      <c r="A642" s="4">
        <v>641</v>
      </c>
      <c r="B642" s="4" t="s">
        <v>109</v>
      </c>
      <c r="C642" s="4" t="s">
        <v>967</v>
      </c>
      <c r="D642" s="4" t="s">
        <v>968</v>
      </c>
      <c r="E642" s="4" t="s">
        <v>973</v>
      </c>
      <c r="F642" s="4" t="s">
        <v>974</v>
      </c>
      <c r="G642" s="4" t="s">
        <v>433</v>
      </c>
      <c r="H642" s="4" t="s">
        <v>434</v>
      </c>
      <c r="I642" s="4" t="s">
        <v>435</v>
      </c>
      <c r="J642" s="4" t="s">
        <v>436</v>
      </c>
      <c r="K642" s="4" t="s">
        <v>425</v>
      </c>
    </row>
    <row r="643" spans="1:11">
      <c r="A643" s="4">
        <v>642</v>
      </c>
      <c r="B643" s="4" t="s">
        <v>109</v>
      </c>
      <c r="C643" s="4" t="s">
        <v>967</v>
      </c>
      <c r="D643" s="4" t="s">
        <v>968</v>
      </c>
      <c r="E643" s="4" t="s">
        <v>973</v>
      </c>
      <c r="F643" s="4" t="s">
        <v>974</v>
      </c>
      <c r="G643" s="4" t="s">
        <v>433</v>
      </c>
      <c r="H643" s="4" t="s">
        <v>434</v>
      </c>
      <c r="I643" s="4" t="s">
        <v>435</v>
      </c>
      <c r="J643" s="4" t="s">
        <v>436</v>
      </c>
      <c r="K643" s="4" t="s">
        <v>432</v>
      </c>
    </row>
    <row r="644" spans="1:11">
      <c r="A644" s="4">
        <v>643</v>
      </c>
      <c r="B644" s="4" t="s">
        <v>109</v>
      </c>
      <c r="C644" s="4" t="s">
        <v>967</v>
      </c>
      <c r="D644" s="4" t="s">
        <v>968</v>
      </c>
      <c r="E644" s="4" t="s">
        <v>973</v>
      </c>
      <c r="F644" s="4" t="s">
        <v>974</v>
      </c>
      <c r="G644" s="4" t="s">
        <v>433</v>
      </c>
      <c r="H644" s="4" t="s">
        <v>434</v>
      </c>
      <c r="I644" s="4" t="s">
        <v>435</v>
      </c>
      <c r="J644" s="4" t="s">
        <v>436</v>
      </c>
      <c r="K644" s="4" t="s">
        <v>431</v>
      </c>
    </row>
    <row r="645" spans="1:11">
      <c r="A645" s="4">
        <v>644</v>
      </c>
      <c r="B645" s="4" t="s">
        <v>109</v>
      </c>
      <c r="C645" s="4" t="s">
        <v>967</v>
      </c>
      <c r="D645" s="4" t="s">
        <v>968</v>
      </c>
      <c r="E645" s="4" t="s">
        <v>973</v>
      </c>
      <c r="F645" s="4" t="s">
        <v>974</v>
      </c>
      <c r="G645" s="4" t="s">
        <v>421</v>
      </c>
      <c r="H645" s="4" t="s">
        <v>422</v>
      </c>
      <c r="I645" s="4" t="s">
        <v>423</v>
      </c>
      <c r="J645" s="4" t="s">
        <v>424</v>
      </c>
      <c r="K645" s="4" t="s">
        <v>425</v>
      </c>
    </row>
    <row r="646" spans="1:11">
      <c r="A646" s="4">
        <v>645</v>
      </c>
      <c r="B646" s="4" t="s">
        <v>109</v>
      </c>
      <c r="C646" s="4" t="s">
        <v>967</v>
      </c>
      <c r="D646" s="4" t="s">
        <v>968</v>
      </c>
      <c r="E646" s="4" t="s">
        <v>975</v>
      </c>
      <c r="F646" s="4" t="s">
        <v>976</v>
      </c>
      <c r="G646" s="4" t="s">
        <v>428</v>
      </c>
      <c r="H646" s="4" t="s">
        <v>429</v>
      </c>
      <c r="I646" s="4" t="s">
        <v>430</v>
      </c>
      <c r="J646" s="4" t="s">
        <v>424</v>
      </c>
      <c r="K646" s="4" t="s">
        <v>432</v>
      </c>
    </row>
    <row r="647" spans="1:11">
      <c r="A647" s="4">
        <v>646</v>
      </c>
      <c r="B647" s="4" t="s">
        <v>109</v>
      </c>
      <c r="C647" s="4" t="s">
        <v>967</v>
      </c>
      <c r="D647" s="4" t="s">
        <v>968</v>
      </c>
      <c r="E647" s="4" t="s">
        <v>975</v>
      </c>
      <c r="F647" s="4" t="s">
        <v>976</v>
      </c>
      <c r="G647" s="4" t="s">
        <v>428</v>
      </c>
      <c r="H647" s="4" t="s">
        <v>429</v>
      </c>
      <c r="I647" s="4" t="s">
        <v>430</v>
      </c>
      <c r="J647" s="4" t="s">
        <v>424</v>
      </c>
      <c r="K647" s="4" t="s">
        <v>431</v>
      </c>
    </row>
    <row r="648" spans="1:11">
      <c r="A648" s="4">
        <v>647</v>
      </c>
      <c r="B648" s="4" t="s">
        <v>109</v>
      </c>
      <c r="C648" s="4" t="s">
        <v>967</v>
      </c>
      <c r="D648" s="4" t="s">
        <v>968</v>
      </c>
      <c r="E648" s="4" t="s">
        <v>975</v>
      </c>
      <c r="F648" s="4" t="s">
        <v>976</v>
      </c>
      <c r="G648" s="4" t="s">
        <v>433</v>
      </c>
      <c r="H648" s="4" t="s">
        <v>434</v>
      </c>
      <c r="I648" s="4" t="s">
        <v>435</v>
      </c>
      <c r="J648" s="4" t="s">
        <v>436</v>
      </c>
      <c r="K648" s="4" t="s">
        <v>425</v>
      </c>
    </row>
    <row r="649" spans="1:11">
      <c r="A649" s="4">
        <v>648</v>
      </c>
      <c r="B649" s="4" t="s">
        <v>109</v>
      </c>
      <c r="C649" s="4" t="s">
        <v>967</v>
      </c>
      <c r="D649" s="4" t="s">
        <v>968</v>
      </c>
      <c r="E649" s="4" t="s">
        <v>975</v>
      </c>
      <c r="F649" s="4" t="s">
        <v>976</v>
      </c>
      <c r="G649" s="4" t="s">
        <v>433</v>
      </c>
      <c r="H649" s="4" t="s">
        <v>434</v>
      </c>
      <c r="I649" s="4" t="s">
        <v>435</v>
      </c>
      <c r="J649" s="4" t="s">
        <v>436</v>
      </c>
      <c r="K649" s="4" t="s">
        <v>432</v>
      </c>
    </row>
    <row r="650" spans="1:11">
      <c r="A650" s="4">
        <v>649</v>
      </c>
      <c r="B650" s="4" t="s">
        <v>109</v>
      </c>
      <c r="C650" s="4" t="s">
        <v>967</v>
      </c>
      <c r="D650" s="4" t="s">
        <v>968</v>
      </c>
      <c r="E650" s="4" t="s">
        <v>975</v>
      </c>
      <c r="F650" s="4" t="s">
        <v>976</v>
      </c>
      <c r="G650" s="4" t="s">
        <v>433</v>
      </c>
      <c r="H650" s="4" t="s">
        <v>434</v>
      </c>
      <c r="I650" s="4" t="s">
        <v>435</v>
      </c>
      <c r="J650" s="4" t="s">
        <v>436</v>
      </c>
      <c r="K650" s="4" t="s">
        <v>431</v>
      </c>
    </row>
    <row r="651" spans="1:11">
      <c r="A651" s="4">
        <v>650</v>
      </c>
      <c r="B651" s="4" t="s">
        <v>109</v>
      </c>
      <c r="C651" s="4" t="s">
        <v>967</v>
      </c>
      <c r="D651" s="4" t="s">
        <v>968</v>
      </c>
      <c r="E651" s="4" t="s">
        <v>975</v>
      </c>
      <c r="F651" s="4" t="s">
        <v>976</v>
      </c>
      <c r="G651" s="4" t="s">
        <v>421</v>
      </c>
      <c r="H651" s="4" t="s">
        <v>422</v>
      </c>
      <c r="I651" s="4" t="s">
        <v>423</v>
      </c>
      <c r="J651" s="4" t="s">
        <v>424</v>
      </c>
      <c r="K651" s="4" t="s">
        <v>425</v>
      </c>
    </row>
    <row r="652" spans="1:11">
      <c r="A652" s="4">
        <v>651</v>
      </c>
      <c r="B652" s="4" t="s">
        <v>109</v>
      </c>
      <c r="C652" s="4" t="s">
        <v>967</v>
      </c>
      <c r="D652" s="4" t="s">
        <v>968</v>
      </c>
      <c r="E652" s="4" t="s">
        <v>977</v>
      </c>
      <c r="F652" s="4" t="s">
        <v>978</v>
      </c>
      <c r="G652" s="4" t="s">
        <v>428</v>
      </c>
      <c r="H652" s="4" t="s">
        <v>429</v>
      </c>
      <c r="I652" s="4" t="s">
        <v>430</v>
      </c>
      <c r="J652" s="4" t="s">
        <v>424</v>
      </c>
      <c r="K652" s="4" t="s">
        <v>432</v>
      </c>
    </row>
    <row r="653" spans="1:11">
      <c r="A653" s="4">
        <v>652</v>
      </c>
      <c r="B653" s="4" t="s">
        <v>109</v>
      </c>
      <c r="C653" s="4" t="s">
        <v>967</v>
      </c>
      <c r="D653" s="4" t="s">
        <v>968</v>
      </c>
      <c r="E653" s="4" t="s">
        <v>977</v>
      </c>
      <c r="F653" s="4" t="s">
        <v>978</v>
      </c>
      <c r="G653" s="4" t="s">
        <v>428</v>
      </c>
      <c r="H653" s="4" t="s">
        <v>429</v>
      </c>
      <c r="I653" s="4" t="s">
        <v>430</v>
      </c>
      <c r="J653" s="4" t="s">
        <v>424</v>
      </c>
      <c r="K653" s="4" t="s">
        <v>431</v>
      </c>
    </row>
    <row r="654" spans="1:11">
      <c r="A654" s="4">
        <v>653</v>
      </c>
      <c r="B654" s="4" t="s">
        <v>109</v>
      </c>
      <c r="C654" s="4" t="s">
        <v>967</v>
      </c>
      <c r="D654" s="4" t="s">
        <v>968</v>
      </c>
      <c r="E654" s="4" t="s">
        <v>977</v>
      </c>
      <c r="F654" s="4" t="s">
        <v>978</v>
      </c>
      <c r="G654" s="4" t="s">
        <v>433</v>
      </c>
      <c r="H654" s="4" t="s">
        <v>434</v>
      </c>
      <c r="I654" s="4" t="s">
        <v>435</v>
      </c>
      <c r="J654" s="4" t="s">
        <v>436</v>
      </c>
      <c r="K654" s="4" t="s">
        <v>425</v>
      </c>
    </row>
    <row r="655" spans="1:11">
      <c r="A655" s="4">
        <v>654</v>
      </c>
      <c r="B655" s="4" t="s">
        <v>109</v>
      </c>
      <c r="C655" s="4" t="s">
        <v>967</v>
      </c>
      <c r="D655" s="4" t="s">
        <v>968</v>
      </c>
      <c r="E655" s="4" t="s">
        <v>977</v>
      </c>
      <c r="F655" s="4" t="s">
        <v>978</v>
      </c>
      <c r="G655" s="4" t="s">
        <v>433</v>
      </c>
      <c r="H655" s="4" t="s">
        <v>434</v>
      </c>
      <c r="I655" s="4" t="s">
        <v>435</v>
      </c>
      <c r="J655" s="4" t="s">
        <v>436</v>
      </c>
      <c r="K655" s="4" t="s">
        <v>432</v>
      </c>
    </row>
    <row r="656" spans="1:11">
      <c r="A656" s="4">
        <v>655</v>
      </c>
      <c r="B656" s="4" t="s">
        <v>109</v>
      </c>
      <c r="C656" s="4" t="s">
        <v>967</v>
      </c>
      <c r="D656" s="4" t="s">
        <v>968</v>
      </c>
      <c r="E656" s="4" t="s">
        <v>977</v>
      </c>
      <c r="F656" s="4" t="s">
        <v>978</v>
      </c>
      <c r="G656" s="4" t="s">
        <v>433</v>
      </c>
      <c r="H656" s="4" t="s">
        <v>434</v>
      </c>
      <c r="I656" s="4" t="s">
        <v>435</v>
      </c>
      <c r="J656" s="4" t="s">
        <v>436</v>
      </c>
      <c r="K656" s="4" t="s">
        <v>431</v>
      </c>
    </row>
    <row r="657" spans="1:11">
      <c r="A657" s="4">
        <v>656</v>
      </c>
      <c r="B657" s="4" t="s">
        <v>109</v>
      </c>
      <c r="C657" s="4" t="s">
        <v>967</v>
      </c>
      <c r="D657" s="4" t="s">
        <v>968</v>
      </c>
      <c r="E657" s="4" t="s">
        <v>977</v>
      </c>
      <c r="F657" s="4" t="s">
        <v>978</v>
      </c>
      <c r="G657" s="4" t="s">
        <v>421</v>
      </c>
      <c r="H657" s="4" t="s">
        <v>422</v>
      </c>
      <c r="I657" s="4" t="s">
        <v>423</v>
      </c>
      <c r="J657" s="4" t="s">
        <v>424</v>
      </c>
      <c r="K657" s="4" t="s">
        <v>425</v>
      </c>
    </row>
    <row r="658" spans="1:11">
      <c r="A658" s="4">
        <v>657</v>
      </c>
      <c r="B658" s="4" t="s">
        <v>109</v>
      </c>
      <c r="C658" s="4" t="s">
        <v>967</v>
      </c>
      <c r="D658" s="4" t="s">
        <v>968</v>
      </c>
      <c r="E658" s="4" t="s">
        <v>979</v>
      </c>
      <c r="F658" s="4" t="s">
        <v>980</v>
      </c>
      <c r="G658" s="4" t="s">
        <v>421</v>
      </c>
      <c r="H658" s="4" t="s">
        <v>422</v>
      </c>
      <c r="I658" s="4" t="s">
        <v>423</v>
      </c>
      <c r="J658" s="4" t="s">
        <v>424</v>
      </c>
      <c r="K658" s="4" t="s">
        <v>425</v>
      </c>
    </row>
    <row r="659" spans="1:11">
      <c r="A659" s="4">
        <v>658</v>
      </c>
      <c r="B659" s="4" t="s">
        <v>109</v>
      </c>
      <c r="C659" s="4" t="s">
        <v>967</v>
      </c>
      <c r="D659" s="4" t="s">
        <v>968</v>
      </c>
      <c r="E659" s="4" t="s">
        <v>981</v>
      </c>
      <c r="F659" s="4" t="s">
        <v>982</v>
      </c>
      <c r="G659" s="4" t="s">
        <v>428</v>
      </c>
      <c r="H659" s="4" t="s">
        <v>429</v>
      </c>
      <c r="I659" s="4" t="s">
        <v>430</v>
      </c>
      <c r="J659" s="4" t="s">
        <v>424</v>
      </c>
      <c r="K659" s="4" t="s">
        <v>431</v>
      </c>
    </row>
    <row r="660" spans="1:11">
      <c r="A660" s="4">
        <v>659</v>
      </c>
      <c r="B660" s="4" t="s">
        <v>109</v>
      </c>
      <c r="C660" s="4" t="s">
        <v>967</v>
      </c>
      <c r="D660" s="4" t="s">
        <v>968</v>
      </c>
      <c r="E660" s="4" t="s">
        <v>981</v>
      </c>
      <c r="F660" s="4" t="s">
        <v>982</v>
      </c>
      <c r="G660" s="4" t="s">
        <v>428</v>
      </c>
      <c r="H660" s="4" t="s">
        <v>429</v>
      </c>
      <c r="I660" s="4" t="s">
        <v>430</v>
      </c>
      <c r="J660" s="4" t="s">
        <v>424</v>
      </c>
      <c r="K660" s="4" t="s">
        <v>432</v>
      </c>
    </row>
    <row r="661" spans="1:11">
      <c r="A661" s="4">
        <v>660</v>
      </c>
      <c r="B661" s="4" t="s">
        <v>109</v>
      </c>
      <c r="C661" s="4" t="s">
        <v>967</v>
      </c>
      <c r="D661" s="4" t="s">
        <v>968</v>
      </c>
      <c r="E661" s="4" t="s">
        <v>981</v>
      </c>
      <c r="F661" s="4" t="s">
        <v>982</v>
      </c>
      <c r="G661" s="4" t="s">
        <v>433</v>
      </c>
      <c r="H661" s="4" t="s">
        <v>434</v>
      </c>
      <c r="I661" s="4" t="s">
        <v>435</v>
      </c>
      <c r="J661" s="4" t="s">
        <v>436</v>
      </c>
      <c r="K661" s="4" t="s">
        <v>432</v>
      </c>
    </row>
    <row r="662" spans="1:11">
      <c r="A662" s="4">
        <v>661</v>
      </c>
      <c r="B662" s="4" t="s">
        <v>109</v>
      </c>
      <c r="C662" s="4" t="s">
        <v>967</v>
      </c>
      <c r="D662" s="4" t="s">
        <v>968</v>
      </c>
      <c r="E662" s="4" t="s">
        <v>981</v>
      </c>
      <c r="F662" s="4" t="s">
        <v>982</v>
      </c>
      <c r="G662" s="4" t="s">
        <v>433</v>
      </c>
      <c r="H662" s="4" t="s">
        <v>434</v>
      </c>
      <c r="I662" s="4" t="s">
        <v>435</v>
      </c>
      <c r="J662" s="4" t="s">
        <v>436</v>
      </c>
      <c r="K662" s="4" t="s">
        <v>425</v>
      </c>
    </row>
    <row r="663" spans="1:11">
      <c r="A663" s="4">
        <v>662</v>
      </c>
      <c r="B663" s="4" t="s">
        <v>109</v>
      </c>
      <c r="C663" s="4" t="s">
        <v>967</v>
      </c>
      <c r="D663" s="4" t="s">
        <v>968</v>
      </c>
      <c r="E663" s="4" t="s">
        <v>981</v>
      </c>
      <c r="F663" s="4" t="s">
        <v>982</v>
      </c>
      <c r="G663" s="4" t="s">
        <v>433</v>
      </c>
      <c r="H663" s="4" t="s">
        <v>434</v>
      </c>
      <c r="I663" s="4" t="s">
        <v>435</v>
      </c>
      <c r="J663" s="4" t="s">
        <v>436</v>
      </c>
      <c r="K663" s="4" t="s">
        <v>431</v>
      </c>
    </row>
    <row r="664" spans="1:11">
      <c r="A664" s="4">
        <v>663</v>
      </c>
      <c r="B664" s="4" t="s">
        <v>109</v>
      </c>
      <c r="C664" s="4" t="s">
        <v>967</v>
      </c>
      <c r="D664" s="4" t="s">
        <v>968</v>
      </c>
      <c r="E664" s="4" t="s">
        <v>981</v>
      </c>
      <c r="F664" s="4" t="s">
        <v>982</v>
      </c>
      <c r="G664" s="4" t="s">
        <v>421</v>
      </c>
      <c r="H664" s="4" t="s">
        <v>422</v>
      </c>
      <c r="I664" s="4" t="s">
        <v>423</v>
      </c>
      <c r="J664" s="4" t="s">
        <v>424</v>
      </c>
      <c r="K664" s="4" t="s">
        <v>425</v>
      </c>
    </row>
    <row r="665" spans="1:11">
      <c r="A665" s="4">
        <v>664</v>
      </c>
      <c r="B665" s="4" t="s">
        <v>109</v>
      </c>
      <c r="C665" s="4" t="s">
        <v>967</v>
      </c>
      <c r="D665" s="4" t="s">
        <v>968</v>
      </c>
      <c r="E665" s="4" t="s">
        <v>967</v>
      </c>
      <c r="F665" s="4" t="s">
        <v>968</v>
      </c>
      <c r="G665" s="4" t="s">
        <v>428</v>
      </c>
      <c r="H665" s="4" t="s">
        <v>429</v>
      </c>
      <c r="I665" s="4" t="s">
        <v>430</v>
      </c>
      <c r="J665" s="4" t="s">
        <v>424</v>
      </c>
      <c r="K665" s="4" t="s">
        <v>431</v>
      </c>
    </row>
    <row r="666" spans="1:11">
      <c r="A666" s="4">
        <v>665</v>
      </c>
      <c r="B666" s="4" t="s">
        <v>109</v>
      </c>
      <c r="C666" s="4" t="s">
        <v>967</v>
      </c>
      <c r="D666" s="4" t="s">
        <v>968</v>
      </c>
      <c r="E666" s="4" t="s">
        <v>967</v>
      </c>
      <c r="F666" s="4" t="s">
        <v>968</v>
      </c>
      <c r="G666" s="4" t="s">
        <v>428</v>
      </c>
      <c r="H666" s="4" t="s">
        <v>429</v>
      </c>
      <c r="I666" s="4" t="s">
        <v>430</v>
      </c>
      <c r="J666" s="4" t="s">
        <v>424</v>
      </c>
      <c r="K666" s="4" t="s">
        <v>432</v>
      </c>
    </row>
    <row r="667" spans="1:11">
      <c r="A667" s="4">
        <v>666</v>
      </c>
      <c r="B667" s="4" t="s">
        <v>109</v>
      </c>
      <c r="C667" s="4" t="s">
        <v>967</v>
      </c>
      <c r="D667" s="4" t="s">
        <v>968</v>
      </c>
      <c r="E667" s="4" t="s">
        <v>967</v>
      </c>
      <c r="F667" s="4" t="s">
        <v>968</v>
      </c>
      <c r="G667" s="4" t="s">
        <v>983</v>
      </c>
      <c r="H667" s="4" t="s">
        <v>984</v>
      </c>
      <c r="I667" s="4" t="s">
        <v>430</v>
      </c>
      <c r="J667" s="4" t="s">
        <v>985</v>
      </c>
      <c r="K667" s="4" t="s">
        <v>432</v>
      </c>
    </row>
    <row r="668" spans="1:11">
      <c r="A668" s="4">
        <v>667</v>
      </c>
      <c r="B668" s="4" t="s">
        <v>109</v>
      </c>
      <c r="C668" s="4" t="s">
        <v>967</v>
      </c>
      <c r="D668" s="4" t="s">
        <v>968</v>
      </c>
      <c r="E668" s="4" t="s">
        <v>967</v>
      </c>
      <c r="F668" s="4" t="s">
        <v>968</v>
      </c>
      <c r="G668" s="4" t="s">
        <v>983</v>
      </c>
      <c r="H668" s="4" t="s">
        <v>984</v>
      </c>
      <c r="I668" s="4" t="s">
        <v>430</v>
      </c>
      <c r="J668" s="4" t="s">
        <v>985</v>
      </c>
      <c r="K668" s="4" t="s">
        <v>431</v>
      </c>
    </row>
    <row r="669" spans="1:11">
      <c r="A669" s="4">
        <v>668</v>
      </c>
      <c r="B669" s="4" t="s">
        <v>109</v>
      </c>
      <c r="C669" s="4" t="s">
        <v>967</v>
      </c>
      <c r="D669" s="4" t="s">
        <v>968</v>
      </c>
      <c r="E669" s="4" t="s">
        <v>967</v>
      </c>
      <c r="F669" s="4" t="s">
        <v>968</v>
      </c>
      <c r="G669" s="4" t="s">
        <v>433</v>
      </c>
      <c r="H669" s="4" t="s">
        <v>434</v>
      </c>
      <c r="I669" s="4" t="s">
        <v>435</v>
      </c>
      <c r="J669" s="4" t="s">
        <v>436</v>
      </c>
      <c r="K669" s="4" t="s">
        <v>432</v>
      </c>
    </row>
    <row r="670" spans="1:11">
      <c r="A670" s="4">
        <v>669</v>
      </c>
      <c r="B670" s="4" t="s">
        <v>109</v>
      </c>
      <c r="C670" s="4" t="s">
        <v>967</v>
      </c>
      <c r="D670" s="4" t="s">
        <v>968</v>
      </c>
      <c r="E670" s="4" t="s">
        <v>967</v>
      </c>
      <c r="F670" s="4" t="s">
        <v>968</v>
      </c>
      <c r="G670" s="4" t="s">
        <v>433</v>
      </c>
      <c r="H670" s="4" t="s">
        <v>434</v>
      </c>
      <c r="I670" s="4" t="s">
        <v>435</v>
      </c>
      <c r="J670" s="4" t="s">
        <v>436</v>
      </c>
      <c r="K670" s="4" t="s">
        <v>425</v>
      </c>
    </row>
    <row r="671" spans="1:11">
      <c r="A671" s="4">
        <v>670</v>
      </c>
      <c r="B671" s="4" t="s">
        <v>109</v>
      </c>
      <c r="C671" s="4" t="s">
        <v>967</v>
      </c>
      <c r="D671" s="4" t="s">
        <v>968</v>
      </c>
      <c r="E671" s="4" t="s">
        <v>967</v>
      </c>
      <c r="F671" s="4" t="s">
        <v>968</v>
      </c>
      <c r="G671" s="4" t="s">
        <v>433</v>
      </c>
      <c r="H671" s="4" t="s">
        <v>434</v>
      </c>
      <c r="I671" s="4" t="s">
        <v>435</v>
      </c>
      <c r="J671" s="4" t="s">
        <v>436</v>
      </c>
      <c r="K671" s="4" t="s">
        <v>431</v>
      </c>
    </row>
    <row r="672" spans="1:11">
      <c r="A672" s="4">
        <v>671</v>
      </c>
      <c r="B672" s="4" t="s">
        <v>109</v>
      </c>
      <c r="C672" s="4" t="s">
        <v>967</v>
      </c>
      <c r="D672" s="4" t="s">
        <v>968</v>
      </c>
      <c r="E672" s="4" t="s">
        <v>967</v>
      </c>
      <c r="F672" s="4" t="s">
        <v>968</v>
      </c>
      <c r="G672" s="4" t="s">
        <v>986</v>
      </c>
      <c r="H672" s="4" t="s">
        <v>987</v>
      </c>
      <c r="I672" s="4" t="s">
        <v>988</v>
      </c>
      <c r="J672" s="4" t="s">
        <v>989</v>
      </c>
      <c r="K672" s="4" t="s">
        <v>431</v>
      </c>
    </row>
    <row r="673" spans="1:11">
      <c r="A673" s="4">
        <v>672</v>
      </c>
      <c r="B673" s="4" t="s">
        <v>109</v>
      </c>
      <c r="C673" s="4" t="s">
        <v>967</v>
      </c>
      <c r="D673" s="4" t="s">
        <v>968</v>
      </c>
      <c r="E673" s="4" t="s">
        <v>967</v>
      </c>
      <c r="F673" s="4" t="s">
        <v>968</v>
      </c>
      <c r="G673" s="4" t="s">
        <v>986</v>
      </c>
      <c r="H673" s="4" t="s">
        <v>987</v>
      </c>
      <c r="I673" s="4" t="s">
        <v>988</v>
      </c>
      <c r="J673" s="4" t="s">
        <v>989</v>
      </c>
      <c r="K673" s="4" t="s">
        <v>425</v>
      </c>
    </row>
    <row r="674" spans="1:11">
      <c r="A674" s="4">
        <v>673</v>
      </c>
      <c r="B674" s="4" t="s">
        <v>109</v>
      </c>
      <c r="C674" s="4" t="s">
        <v>967</v>
      </c>
      <c r="D674" s="4" t="s">
        <v>968</v>
      </c>
      <c r="E674" s="4" t="s">
        <v>967</v>
      </c>
      <c r="F674" s="4" t="s">
        <v>968</v>
      </c>
      <c r="G674" s="4" t="s">
        <v>986</v>
      </c>
      <c r="H674" s="4" t="s">
        <v>987</v>
      </c>
      <c r="I674" s="4" t="s">
        <v>988</v>
      </c>
      <c r="J674" s="4" t="s">
        <v>989</v>
      </c>
      <c r="K674" s="4" t="s">
        <v>432</v>
      </c>
    </row>
    <row r="675" spans="1:11">
      <c r="A675" s="4">
        <v>674</v>
      </c>
      <c r="B675" s="4" t="s">
        <v>109</v>
      </c>
      <c r="C675" s="4" t="s">
        <v>967</v>
      </c>
      <c r="D675" s="4" t="s">
        <v>968</v>
      </c>
      <c r="E675" s="4" t="s">
        <v>967</v>
      </c>
      <c r="F675" s="4" t="s">
        <v>968</v>
      </c>
      <c r="G675" s="4" t="s">
        <v>990</v>
      </c>
      <c r="H675" s="4" t="s">
        <v>991</v>
      </c>
      <c r="I675" s="4" t="s">
        <v>992</v>
      </c>
      <c r="J675" s="4" t="s">
        <v>989</v>
      </c>
      <c r="K675" s="4" t="s">
        <v>431</v>
      </c>
    </row>
    <row r="676" spans="1:11">
      <c r="A676" s="4">
        <v>675</v>
      </c>
      <c r="B676" s="4" t="s">
        <v>109</v>
      </c>
      <c r="C676" s="4" t="s">
        <v>967</v>
      </c>
      <c r="D676" s="4" t="s">
        <v>968</v>
      </c>
      <c r="E676" s="4" t="s">
        <v>967</v>
      </c>
      <c r="F676" s="4" t="s">
        <v>968</v>
      </c>
      <c r="G676" s="4" t="s">
        <v>990</v>
      </c>
      <c r="H676" s="4" t="s">
        <v>991</v>
      </c>
      <c r="I676" s="4" t="s">
        <v>992</v>
      </c>
      <c r="J676" s="4" t="s">
        <v>989</v>
      </c>
      <c r="K676" s="4" t="s">
        <v>425</v>
      </c>
    </row>
    <row r="677" spans="1:11">
      <c r="A677" s="4">
        <v>676</v>
      </c>
      <c r="B677" s="4" t="s">
        <v>109</v>
      </c>
      <c r="C677" s="4" t="s">
        <v>967</v>
      </c>
      <c r="D677" s="4" t="s">
        <v>968</v>
      </c>
      <c r="E677" s="4" t="s">
        <v>967</v>
      </c>
      <c r="F677" s="4" t="s">
        <v>968</v>
      </c>
      <c r="G677" s="4" t="s">
        <v>990</v>
      </c>
      <c r="H677" s="4" t="s">
        <v>991</v>
      </c>
      <c r="I677" s="4" t="s">
        <v>992</v>
      </c>
      <c r="J677" s="4" t="s">
        <v>989</v>
      </c>
      <c r="K677" s="4" t="s">
        <v>432</v>
      </c>
    </row>
    <row r="678" spans="1:11">
      <c r="A678" s="4">
        <v>677</v>
      </c>
      <c r="B678" s="4" t="s">
        <v>109</v>
      </c>
      <c r="C678" s="4" t="s">
        <v>967</v>
      </c>
      <c r="D678" s="4" t="s">
        <v>968</v>
      </c>
      <c r="E678" s="4" t="s">
        <v>967</v>
      </c>
      <c r="F678" s="4" t="s">
        <v>968</v>
      </c>
      <c r="G678" s="4" t="s">
        <v>993</v>
      </c>
      <c r="H678" s="4" t="s">
        <v>994</v>
      </c>
      <c r="I678" s="4" t="s">
        <v>995</v>
      </c>
      <c r="J678" s="4" t="s">
        <v>989</v>
      </c>
      <c r="K678" s="4" t="s">
        <v>449</v>
      </c>
    </row>
    <row r="679" spans="1:11">
      <c r="A679" s="4">
        <v>678</v>
      </c>
      <c r="B679" s="4" t="s">
        <v>109</v>
      </c>
      <c r="C679" s="4" t="s">
        <v>967</v>
      </c>
      <c r="D679" s="4" t="s">
        <v>968</v>
      </c>
      <c r="E679" s="4" t="s">
        <v>967</v>
      </c>
      <c r="F679" s="4" t="s">
        <v>968</v>
      </c>
      <c r="G679" s="4" t="s">
        <v>421</v>
      </c>
      <c r="H679" s="4" t="s">
        <v>422</v>
      </c>
      <c r="I679" s="4" t="s">
        <v>423</v>
      </c>
      <c r="J679" s="4" t="s">
        <v>424</v>
      </c>
      <c r="K679" s="4" t="s">
        <v>425</v>
      </c>
    </row>
    <row r="680" spans="1:11">
      <c r="A680" s="4">
        <v>679</v>
      </c>
      <c r="B680" s="4" t="s">
        <v>109</v>
      </c>
      <c r="C680" s="4" t="s">
        <v>967</v>
      </c>
      <c r="D680" s="4" t="s">
        <v>968</v>
      </c>
      <c r="E680" s="4" t="s">
        <v>996</v>
      </c>
      <c r="F680" s="4" t="s">
        <v>997</v>
      </c>
      <c r="G680" s="4" t="s">
        <v>428</v>
      </c>
      <c r="H680" s="4" t="s">
        <v>429</v>
      </c>
      <c r="I680" s="4" t="s">
        <v>430</v>
      </c>
      <c r="J680" s="4" t="s">
        <v>424</v>
      </c>
      <c r="K680" s="4" t="s">
        <v>431</v>
      </c>
    </row>
    <row r="681" spans="1:11">
      <c r="A681" s="4">
        <v>680</v>
      </c>
      <c r="B681" s="4" t="s">
        <v>109</v>
      </c>
      <c r="C681" s="4" t="s">
        <v>967</v>
      </c>
      <c r="D681" s="4" t="s">
        <v>968</v>
      </c>
      <c r="E681" s="4" t="s">
        <v>996</v>
      </c>
      <c r="F681" s="4" t="s">
        <v>997</v>
      </c>
      <c r="G681" s="4" t="s">
        <v>428</v>
      </c>
      <c r="H681" s="4" t="s">
        <v>429</v>
      </c>
      <c r="I681" s="4" t="s">
        <v>430</v>
      </c>
      <c r="J681" s="4" t="s">
        <v>424</v>
      </c>
      <c r="K681" s="4" t="s">
        <v>432</v>
      </c>
    </row>
    <row r="682" spans="1:11">
      <c r="A682" s="4">
        <v>681</v>
      </c>
      <c r="B682" s="4" t="s">
        <v>109</v>
      </c>
      <c r="C682" s="4" t="s">
        <v>967</v>
      </c>
      <c r="D682" s="4" t="s">
        <v>968</v>
      </c>
      <c r="E682" s="4" t="s">
        <v>996</v>
      </c>
      <c r="F682" s="4" t="s">
        <v>997</v>
      </c>
      <c r="G682" s="4" t="s">
        <v>433</v>
      </c>
      <c r="H682" s="4" t="s">
        <v>434</v>
      </c>
      <c r="I682" s="4" t="s">
        <v>435</v>
      </c>
      <c r="J682" s="4" t="s">
        <v>436</v>
      </c>
      <c r="K682" s="4" t="s">
        <v>432</v>
      </c>
    </row>
    <row r="683" spans="1:11">
      <c r="A683" s="4">
        <v>682</v>
      </c>
      <c r="B683" s="4" t="s">
        <v>109</v>
      </c>
      <c r="C683" s="4" t="s">
        <v>967</v>
      </c>
      <c r="D683" s="4" t="s">
        <v>968</v>
      </c>
      <c r="E683" s="4" t="s">
        <v>996</v>
      </c>
      <c r="F683" s="4" t="s">
        <v>997</v>
      </c>
      <c r="G683" s="4" t="s">
        <v>433</v>
      </c>
      <c r="H683" s="4" t="s">
        <v>434</v>
      </c>
      <c r="I683" s="4" t="s">
        <v>435</v>
      </c>
      <c r="J683" s="4" t="s">
        <v>436</v>
      </c>
      <c r="K683" s="4" t="s">
        <v>425</v>
      </c>
    </row>
    <row r="684" spans="1:11">
      <c r="A684" s="4">
        <v>683</v>
      </c>
      <c r="B684" s="4" t="s">
        <v>109</v>
      </c>
      <c r="C684" s="4" t="s">
        <v>967</v>
      </c>
      <c r="D684" s="4" t="s">
        <v>968</v>
      </c>
      <c r="E684" s="4" t="s">
        <v>996</v>
      </c>
      <c r="F684" s="4" t="s">
        <v>997</v>
      </c>
      <c r="G684" s="4" t="s">
        <v>433</v>
      </c>
      <c r="H684" s="4" t="s">
        <v>434</v>
      </c>
      <c r="I684" s="4" t="s">
        <v>435</v>
      </c>
      <c r="J684" s="4" t="s">
        <v>436</v>
      </c>
      <c r="K684" s="4" t="s">
        <v>431</v>
      </c>
    </row>
    <row r="685" spans="1:11">
      <c r="A685" s="4">
        <v>684</v>
      </c>
      <c r="B685" s="4" t="s">
        <v>109</v>
      </c>
      <c r="C685" s="4" t="s">
        <v>967</v>
      </c>
      <c r="D685" s="4" t="s">
        <v>968</v>
      </c>
      <c r="E685" s="4" t="s">
        <v>996</v>
      </c>
      <c r="F685" s="4" t="s">
        <v>997</v>
      </c>
      <c r="G685" s="4" t="s">
        <v>421</v>
      </c>
      <c r="H685" s="4" t="s">
        <v>422</v>
      </c>
      <c r="I685" s="4" t="s">
        <v>423</v>
      </c>
      <c r="J685" s="4" t="s">
        <v>424</v>
      </c>
      <c r="K685" s="4" t="s">
        <v>425</v>
      </c>
    </row>
    <row r="686" spans="1:11">
      <c r="A686" s="4">
        <v>685</v>
      </c>
      <c r="B686" s="4" t="s">
        <v>109</v>
      </c>
      <c r="C686" s="4" t="s">
        <v>967</v>
      </c>
      <c r="D686" s="4" t="s">
        <v>968</v>
      </c>
      <c r="E686" s="4" t="s">
        <v>998</v>
      </c>
      <c r="F686" s="4" t="s">
        <v>999</v>
      </c>
      <c r="G686" s="4" t="s">
        <v>428</v>
      </c>
      <c r="H686" s="4" t="s">
        <v>429</v>
      </c>
      <c r="I686" s="4" t="s">
        <v>430</v>
      </c>
      <c r="J686" s="4" t="s">
        <v>424</v>
      </c>
      <c r="K686" s="4" t="s">
        <v>432</v>
      </c>
    </row>
    <row r="687" spans="1:11">
      <c r="A687" s="4">
        <v>686</v>
      </c>
      <c r="B687" s="4" t="s">
        <v>109</v>
      </c>
      <c r="C687" s="4" t="s">
        <v>967</v>
      </c>
      <c r="D687" s="4" t="s">
        <v>968</v>
      </c>
      <c r="E687" s="4" t="s">
        <v>998</v>
      </c>
      <c r="F687" s="4" t="s">
        <v>999</v>
      </c>
      <c r="G687" s="4" t="s">
        <v>428</v>
      </c>
      <c r="H687" s="4" t="s">
        <v>429</v>
      </c>
      <c r="I687" s="4" t="s">
        <v>430</v>
      </c>
      <c r="J687" s="4" t="s">
        <v>424</v>
      </c>
      <c r="K687" s="4" t="s">
        <v>431</v>
      </c>
    </row>
    <row r="688" spans="1:11">
      <c r="A688" s="4">
        <v>687</v>
      </c>
      <c r="B688" s="4" t="s">
        <v>109</v>
      </c>
      <c r="C688" s="4" t="s">
        <v>967</v>
      </c>
      <c r="D688" s="4" t="s">
        <v>968</v>
      </c>
      <c r="E688" s="4" t="s">
        <v>998</v>
      </c>
      <c r="F688" s="4" t="s">
        <v>999</v>
      </c>
      <c r="G688" s="4" t="s">
        <v>433</v>
      </c>
      <c r="H688" s="4" t="s">
        <v>434</v>
      </c>
      <c r="I688" s="4" t="s">
        <v>435</v>
      </c>
      <c r="J688" s="4" t="s">
        <v>436</v>
      </c>
      <c r="K688" s="4" t="s">
        <v>431</v>
      </c>
    </row>
    <row r="689" spans="1:11">
      <c r="A689" s="4">
        <v>688</v>
      </c>
      <c r="B689" s="4" t="s">
        <v>109</v>
      </c>
      <c r="C689" s="4" t="s">
        <v>967</v>
      </c>
      <c r="D689" s="4" t="s">
        <v>968</v>
      </c>
      <c r="E689" s="4" t="s">
        <v>998</v>
      </c>
      <c r="F689" s="4" t="s">
        <v>999</v>
      </c>
      <c r="G689" s="4" t="s">
        <v>433</v>
      </c>
      <c r="H689" s="4" t="s">
        <v>434</v>
      </c>
      <c r="I689" s="4" t="s">
        <v>435</v>
      </c>
      <c r="J689" s="4" t="s">
        <v>436</v>
      </c>
      <c r="K689" s="4" t="s">
        <v>432</v>
      </c>
    </row>
    <row r="690" spans="1:11">
      <c r="A690" s="4">
        <v>689</v>
      </c>
      <c r="B690" s="4" t="s">
        <v>109</v>
      </c>
      <c r="C690" s="4" t="s">
        <v>967</v>
      </c>
      <c r="D690" s="4" t="s">
        <v>968</v>
      </c>
      <c r="E690" s="4" t="s">
        <v>998</v>
      </c>
      <c r="F690" s="4" t="s">
        <v>999</v>
      </c>
      <c r="G690" s="4" t="s">
        <v>433</v>
      </c>
      <c r="H690" s="4" t="s">
        <v>434</v>
      </c>
      <c r="I690" s="4" t="s">
        <v>435</v>
      </c>
      <c r="J690" s="4" t="s">
        <v>436</v>
      </c>
      <c r="K690" s="4" t="s">
        <v>425</v>
      </c>
    </row>
    <row r="691" spans="1:11">
      <c r="A691" s="4">
        <v>690</v>
      </c>
      <c r="B691" s="4" t="s">
        <v>109</v>
      </c>
      <c r="C691" s="4" t="s">
        <v>967</v>
      </c>
      <c r="D691" s="4" t="s">
        <v>968</v>
      </c>
      <c r="E691" s="4" t="s">
        <v>998</v>
      </c>
      <c r="F691" s="4" t="s">
        <v>999</v>
      </c>
      <c r="G691" s="4" t="s">
        <v>421</v>
      </c>
      <c r="H691" s="4" t="s">
        <v>422</v>
      </c>
      <c r="I691" s="4" t="s">
        <v>423</v>
      </c>
      <c r="J691" s="4" t="s">
        <v>424</v>
      </c>
      <c r="K691" s="4" t="s">
        <v>425</v>
      </c>
    </row>
    <row r="692" spans="1:11">
      <c r="A692" s="4">
        <v>691</v>
      </c>
      <c r="B692" s="4" t="s">
        <v>109</v>
      </c>
      <c r="C692" s="4" t="s">
        <v>967</v>
      </c>
      <c r="D692" s="4" t="s">
        <v>968</v>
      </c>
      <c r="E692" s="4" t="s">
        <v>1000</v>
      </c>
      <c r="F692" s="4" t="s">
        <v>1001</v>
      </c>
      <c r="G692" s="4" t="s">
        <v>428</v>
      </c>
      <c r="H692" s="4" t="s">
        <v>429</v>
      </c>
      <c r="I692" s="4" t="s">
        <v>430</v>
      </c>
      <c r="J692" s="4" t="s">
        <v>424</v>
      </c>
      <c r="K692" s="4" t="s">
        <v>432</v>
      </c>
    </row>
    <row r="693" spans="1:11">
      <c r="A693" s="4">
        <v>692</v>
      </c>
      <c r="B693" s="4" t="s">
        <v>109</v>
      </c>
      <c r="C693" s="4" t="s">
        <v>967</v>
      </c>
      <c r="D693" s="4" t="s">
        <v>968</v>
      </c>
      <c r="E693" s="4" t="s">
        <v>1000</v>
      </c>
      <c r="F693" s="4" t="s">
        <v>1001</v>
      </c>
      <c r="G693" s="4" t="s">
        <v>428</v>
      </c>
      <c r="H693" s="4" t="s">
        <v>429</v>
      </c>
      <c r="I693" s="4" t="s">
        <v>430</v>
      </c>
      <c r="J693" s="4" t="s">
        <v>424</v>
      </c>
      <c r="K693" s="4" t="s">
        <v>431</v>
      </c>
    </row>
    <row r="694" spans="1:11">
      <c r="A694" s="4">
        <v>693</v>
      </c>
      <c r="B694" s="4" t="s">
        <v>109</v>
      </c>
      <c r="C694" s="4" t="s">
        <v>967</v>
      </c>
      <c r="D694" s="4" t="s">
        <v>968</v>
      </c>
      <c r="E694" s="4" t="s">
        <v>1000</v>
      </c>
      <c r="F694" s="4" t="s">
        <v>1001</v>
      </c>
      <c r="G694" s="4" t="s">
        <v>433</v>
      </c>
      <c r="H694" s="4" t="s">
        <v>434</v>
      </c>
      <c r="I694" s="4" t="s">
        <v>435</v>
      </c>
      <c r="J694" s="4" t="s">
        <v>436</v>
      </c>
      <c r="K694" s="4" t="s">
        <v>425</v>
      </c>
    </row>
    <row r="695" spans="1:11">
      <c r="A695" s="4">
        <v>694</v>
      </c>
      <c r="B695" s="4" t="s">
        <v>109</v>
      </c>
      <c r="C695" s="4" t="s">
        <v>967</v>
      </c>
      <c r="D695" s="4" t="s">
        <v>968</v>
      </c>
      <c r="E695" s="4" t="s">
        <v>1000</v>
      </c>
      <c r="F695" s="4" t="s">
        <v>1001</v>
      </c>
      <c r="G695" s="4" t="s">
        <v>433</v>
      </c>
      <c r="H695" s="4" t="s">
        <v>434</v>
      </c>
      <c r="I695" s="4" t="s">
        <v>435</v>
      </c>
      <c r="J695" s="4" t="s">
        <v>436</v>
      </c>
      <c r="K695" s="4" t="s">
        <v>432</v>
      </c>
    </row>
    <row r="696" spans="1:11">
      <c r="A696" s="4">
        <v>695</v>
      </c>
      <c r="B696" s="4" t="s">
        <v>109</v>
      </c>
      <c r="C696" s="4" t="s">
        <v>967</v>
      </c>
      <c r="D696" s="4" t="s">
        <v>968</v>
      </c>
      <c r="E696" s="4" t="s">
        <v>1000</v>
      </c>
      <c r="F696" s="4" t="s">
        <v>1001</v>
      </c>
      <c r="G696" s="4" t="s">
        <v>433</v>
      </c>
      <c r="H696" s="4" t="s">
        <v>434</v>
      </c>
      <c r="I696" s="4" t="s">
        <v>435</v>
      </c>
      <c r="J696" s="4" t="s">
        <v>436</v>
      </c>
      <c r="K696" s="4" t="s">
        <v>431</v>
      </c>
    </row>
    <row r="697" spans="1:11">
      <c r="A697" s="4">
        <v>696</v>
      </c>
      <c r="B697" s="4" t="s">
        <v>109</v>
      </c>
      <c r="C697" s="4" t="s">
        <v>967</v>
      </c>
      <c r="D697" s="4" t="s">
        <v>968</v>
      </c>
      <c r="E697" s="4" t="s">
        <v>1000</v>
      </c>
      <c r="F697" s="4" t="s">
        <v>1001</v>
      </c>
      <c r="G697" s="4" t="s">
        <v>421</v>
      </c>
      <c r="H697" s="4" t="s">
        <v>422</v>
      </c>
      <c r="I697" s="4" t="s">
        <v>423</v>
      </c>
      <c r="J697" s="4" t="s">
        <v>424</v>
      </c>
      <c r="K697" s="4" t="s">
        <v>425</v>
      </c>
    </row>
    <row r="698" spans="1:11">
      <c r="A698" s="4">
        <v>697</v>
      </c>
      <c r="B698" s="4" t="s">
        <v>109</v>
      </c>
      <c r="C698" s="4" t="s">
        <v>967</v>
      </c>
      <c r="D698" s="4" t="s">
        <v>968</v>
      </c>
      <c r="E698" s="4" t="s">
        <v>1002</v>
      </c>
      <c r="F698" s="4" t="s">
        <v>1003</v>
      </c>
      <c r="G698" s="4" t="s">
        <v>428</v>
      </c>
      <c r="H698" s="4" t="s">
        <v>429</v>
      </c>
      <c r="I698" s="4" t="s">
        <v>430</v>
      </c>
      <c r="J698" s="4" t="s">
        <v>424</v>
      </c>
      <c r="K698" s="4" t="s">
        <v>431</v>
      </c>
    </row>
    <row r="699" spans="1:11">
      <c r="A699" s="4">
        <v>698</v>
      </c>
      <c r="B699" s="4" t="s">
        <v>109</v>
      </c>
      <c r="C699" s="4" t="s">
        <v>967</v>
      </c>
      <c r="D699" s="4" t="s">
        <v>968</v>
      </c>
      <c r="E699" s="4" t="s">
        <v>1002</v>
      </c>
      <c r="F699" s="4" t="s">
        <v>1003</v>
      </c>
      <c r="G699" s="4" t="s">
        <v>428</v>
      </c>
      <c r="H699" s="4" t="s">
        <v>429</v>
      </c>
      <c r="I699" s="4" t="s">
        <v>430</v>
      </c>
      <c r="J699" s="4" t="s">
        <v>424</v>
      </c>
      <c r="K699" s="4" t="s">
        <v>432</v>
      </c>
    </row>
    <row r="700" spans="1:11">
      <c r="A700" s="4">
        <v>699</v>
      </c>
      <c r="B700" s="4" t="s">
        <v>109</v>
      </c>
      <c r="C700" s="4" t="s">
        <v>967</v>
      </c>
      <c r="D700" s="4" t="s">
        <v>968</v>
      </c>
      <c r="E700" s="4" t="s">
        <v>1002</v>
      </c>
      <c r="F700" s="4" t="s">
        <v>1003</v>
      </c>
      <c r="G700" s="4" t="s">
        <v>433</v>
      </c>
      <c r="H700" s="4" t="s">
        <v>434</v>
      </c>
      <c r="I700" s="4" t="s">
        <v>435</v>
      </c>
      <c r="J700" s="4" t="s">
        <v>436</v>
      </c>
      <c r="K700" s="4" t="s">
        <v>432</v>
      </c>
    </row>
    <row r="701" spans="1:11">
      <c r="A701" s="4">
        <v>700</v>
      </c>
      <c r="B701" s="4" t="s">
        <v>109</v>
      </c>
      <c r="C701" s="4" t="s">
        <v>967</v>
      </c>
      <c r="D701" s="4" t="s">
        <v>968</v>
      </c>
      <c r="E701" s="4" t="s">
        <v>1002</v>
      </c>
      <c r="F701" s="4" t="s">
        <v>1003</v>
      </c>
      <c r="G701" s="4" t="s">
        <v>433</v>
      </c>
      <c r="H701" s="4" t="s">
        <v>434</v>
      </c>
      <c r="I701" s="4" t="s">
        <v>435</v>
      </c>
      <c r="J701" s="4" t="s">
        <v>436</v>
      </c>
      <c r="K701" s="4" t="s">
        <v>425</v>
      </c>
    </row>
    <row r="702" spans="1:11">
      <c r="A702" s="4">
        <v>701</v>
      </c>
      <c r="B702" s="4" t="s">
        <v>109</v>
      </c>
      <c r="C702" s="4" t="s">
        <v>967</v>
      </c>
      <c r="D702" s="4" t="s">
        <v>968</v>
      </c>
      <c r="E702" s="4" t="s">
        <v>1002</v>
      </c>
      <c r="F702" s="4" t="s">
        <v>1003</v>
      </c>
      <c r="G702" s="4" t="s">
        <v>433</v>
      </c>
      <c r="H702" s="4" t="s">
        <v>434</v>
      </c>
      <c r="I702" s="4" t="s">
        <v>435</v>
      </c>
      <c r="J702" s="4" t="s">
        <v>436</v>
      </c>
      <c r="K702" s="4" t="s">
        <v>431</v>
      </c>
    </row>
    <row r="703" spans="1:11">
      <c r="A703" s="4">
        <v>702</v>
      </c>
      <c r="B703" s="4" t="s">
        <v>109</v>
      </c>
      <c r="C703" s="4" t="s">
        <v>967</v>
      </c>
      <c r="D703" s="4" t="s">
        <v>968</v>
      </c>
      <c r="E703" s="4" t="s">
        <v>1002</v>
      </c>
      <c r="F703" s="4" t="s">
        <v>1003</v>
      </c>
      <c r="G703" s="4" t="s">
        <v>421</v>
      </c>
      <c r="H703" s="4" t="s">
        <v>422</v>
      </c>
      <c r="I703" s="4" t="s">
        <v>423</v>
      </c>
      <c r="J703" s="4" t="s">
        <v>424</v>
      </c>
      <c r="K703" s="4" t="s">
        <v>425</v>
      </c>
    </row>
    <row r="704" spans="1:11">
      <c r="A704" s="4">
        <v>703</v>
      </c>
      <c r="B704" s="4" t="s">
        <v>109</v>
      </c>
      <c r="C704" s="4" t="s">
        <v>1004</v>
      </c>
      <c r="D704" s="4" t="s">
        <v>1005</v>
      </c>
      <c r="E704" s="4" t="s">
        <v>1006</v>
      </c>
      <c r="F704" s="4" t="s">
        <v>1007</v>
      </c>
      <c r="G704" s="4" t="s">
        <v>428</v>
      </c>
      <c r="H704" s="4" t="s">
        <v>429</v>
      </c>
      <c r="I704" s="4" t="s">
        <v>430</v>
      </c>
      <c r="J704" s="4" t="s">
        <v>424</v>
      </c>
      <c r="K704" s="4" t="s">
        <v>432</v>
      </c>
    </row>
    <row r="705" spans="1:11">
      <c r="A705" s="4">
        <v>704</v>
      </c>
      <c r="B705" s="4" t="s">
        <v>109</v>
      </c>
      <c r="C705" s="4" t="s">
        <v>1004</v>
      </c>
      <c r="D705" s="4" t="s">
        <v>1005</v>
      </c>
      <c r="E705" s="4" t="s">
        <v>1006</v>
      </c>
      <c r="F705" s="4" t="s">
        <v>1007</v>
      </c>
      <c r="G705" s="4" t="s">
        <v>428</v>
      </c>
      <c r="H705" s="4" t="s">
        <v>429</v>
      </c>
      <c r="I705" s="4" t="s">
        <v>430</v>
      </c>
      <c r="J705" s="4" t="s">
        <v>424</v>
      </c>
      <c r="K705" s="4" t="s">
        <v>431</v>
      </c>
    </row>
    <row r="706" spans="1:11">
      <c r="A706" s="4">
        <v>705</v>
      </c>
      <c r="B706" s="4" t="s">
        <v>109</v>
      </c>
      <c r="C706" s="4" t="s">
        <v>1004</v>
      </c>
      <c r="D706" s="4" t="s">
        <v>1005</v>
      </c>
      <c r="E706" s="4" t="s">
        <v>1006</v>
      </c>
      <c r="F706" s="4" t="s">
        <v>1007</v>
      </c>
      <c r="G706" s="4" t="s">
        <v>1008</v>
      </c>
      <c r="H706" s="4" t="s">
        <v>1009</v>
      </c>
      <c r="I706" s="4" t="s">
        <v>1010</v>
      </c>
      <c r="J706" s="4" t="s">
        <v>1011</v>
      </c>
      <c r="K706" s="4" t="s">
        <v>425</v>
      </c>
    </row>
    <row r="707" spans="1:11">
      <c r="A707" s="4">
        <v>706</v>
      </c>
      <c r="B707" s="4" t="s">
        <v>109</v>
      </c>
      <c r="C707" s="4" t="s">
        <v>1004</v>
      </c>
      <c r="D707" s="4" t="s">
        <v>1005</v>
      </c>
      <c r="E707" s="4" t="s">
        <v>1006</v>
      </c>
      <c r="F707" s="4" t="s">
        <v>1007</v>
      </c>
      <c r="G707" s="4" t="s">
        <v>433</v>
      </c>
      <c r="H707" s="4" t="s">
        <v>434</v>
      </c>
      <c r="I707" s="4" t="s">
        <v>435</v>
      </c>
      <c r="J707" s="4" t="s">
        <v>436</v>
      </c>
      <c r="K707" s="4" t="s">
        <v>425</v>
      </c>
    </row>
    <row r="708" spans="1:11">
      <c r="A708" s="4">
        <v>707</v>
      </c>
      <c r="B708" s="4" t="s">
        <v>109</v>
      </c>
      <c r="C708" s="4" t="s">
        <v>1004</v>
      </c>
      <c r="D708" s="4" t="s">
        <v>1005</v>
      </c>
      <c r="E708" s="4" t="s">
        <v>1006</v>
      </c>
      <c r="F708" s="4" t="s">
        <v>1007</v>
      </c>
      <c r="G708" s="4" t="s">
        <v>433</v>
      </c>
      <c r="H708" s="4" t="s">
        <v>434</v>
      </c>
      <c r="I708" s="4" t="s">
        <v>435</v>
      </c>
      <c r="J708" s="4" t="s">
        <v>436</v>
      </c>
      <c r="K708" s="4" t="s">
        <v>431</v>
      </c>
    </row>
    <row r="709" spans="1:11">
      <c r="A709" s="4">
        <v>708</v>
      </c>
      <c r="B709" s="4" t="s">
        <v>109</v>
      </c>
      <c r="C709" s="4" t="s">
        <v>1004</v>
      </c>
      <c r="D709" s="4" t="s">
        <v>1005</v>
      </c>
      <c r="E709" s="4" t="s">
        <v>1006</v>
      </c>
      <c r="F709" s="4" t="s">
        <v>1007</v>
      </c>
      <c r="G709" s="4" t="s">
        <v>433</v>
      </c>
      <c r="H709" s="4" t="s">
        <v>434</v>
      </c>
      <c r="I709" s="4" t="s">
        <v>435</v>
      </c>
      <c r="J709" s="4" t="s">
        <v>436</v>
      </c>
      <c r="K709" s="4" t="s">
        <v>432</v>
      </c>
    </row>
    <row r="710" spans="1:11">
      <c r="A710" s="4">
        <v>709</v>
      </c>
      <c r="B710" s="4" t="s">
        <v>109</v>
      </c>
      <c r="C710" s="4" t="s">
        <v>1004</v>
      </c>
      <c r="D710" s="4" t="s">
        <v>1005</v>
      </c>
      <c r="E710" s="4" t="s">
        <v>1006</v>
      </c>
      <c r="F710" s="4" t="s">
        <v>1007</v>
      </c>
      <c r="G710" s="4" t="s">
        <v>421</v>
      </c>
      <c r="H710" s="4" t="s">
        <v>422</v>
      </c>
      <c r="I710" s="4" t="s">
        <v>423</v>
      </c>
      <c r="J710" s="4" t="s">
        <v>424</v>
      </c>
      <c r="K710" s="4" t="s">
        <v>425</v>
      </c>
    </row>
    <row r="711" spans="1:11">
      <c r="A711" s="4">
        <v>710</v>
      </c>
      <c r="B711" s="4" t="s">
        <v>109</v>
      </c>
      <c r="C711" s="4" t="s">
        <v>1004</v>
      </c>
      <c r="D711" s="4" t="s">
        <v>1005</v>
      </c>
      <c r="E711" s="4" t="s">
        <v>1012</v>
      </c>
      <c r="F711" s="4" t="s">
        <v>1013</v>
      </c>
      <c r="G711" s="4" t="s">
        <v>428</v>
      </c>
      <c r="H711" s="4" t="s">
        <v>429</v>
      </c>
      <c r="I711" s="4" t="s">
        <v>430</v>
      </c>
      <c r="J711" s="4" t="s">
        <v>424</v>
      </c>
      <c r="K711" s="4" t="s">
        <v>431</v>
      </c>
    </row>
    <row r="712" spans="1:11">
      <c r="A712" s="4">
        <v>711</v>
      </c>
      <c r="B712" s="4" t="s">
        <v>109</v>
      </c>
      <c r="C712" s="4" t="s">
        <v>1004</v>
      </c>
      <c r="D712" s="4" t="s">
        <v>1005</v>
      </c>
      <c r="E712" s="4" t="s">
        <v>1012</v>
      </c>
      <c r="F712" s="4" t="s">
        <v>1013</v>
      </c>
      <c r="G712" s="4" t="s">
        <v>428</v>
      </c>
      <c r="H712" s="4" t="s">
        <v>429</v>
      </c>
      <c r="I712" s="4" t="s">
        <v>430</v>
      </c>
      <c r="J712" s="4" t="s">
        <v>424</v>
      </c>
      <c r="K712" s="4" t="s">
        <v>432</v>
      </c>
    </row>
    <row r="713" spans="1:11">
      <c r="A713" s="4">
        <v>712</v>
      </c>
      <c r="B713" s="4" t="s">
        <v>109</v>
      </c>
      <c r="C713" s="4" t="s">
        <v>1004</v>
      </c>
      <c r="D713" s="4" t="s">
        <v>1005</v>
      </c>
      <c r="E713" s="4" t="s">
        <v>1012</v>
      </c>
      <c r="F713" s="4" t="s">
        <v>1013</v>
      </c>
      <c r="G713" s="4" t="s">
        <v>1008</v>
      </c>
      <c r="H713" s="4" t="s">
        <v>1009</v>
      </c>
      <c r="I713" s="4" t="s">
        <v>1010</v>
      </c>
      <c r="J713" s="4" t="s">
        <v>1011</v>
      </c>
      <c r="K713" s="4" t="s">
        <v>425</v>
      </c>
    </row>
    <row r="714" spans="1:11">
      <c r="A714" s="4">
        <v>713</v>
      </c>
      <c r="B714" s="4" t="s">
        <v>109</v>
      </c>
      <c r="C714" s="4" t="s">
        <v>1004</v>
      </c>
      <c r="D714" s="4" t="s">
        <v>1005</v>
      </c>
      <c r="E714" s="4" t="s">
        <v>1012</v>
      </c>
      <c r="F714" s="4" t="s">
        <v>1013</v>
      </c>
      <c r="G714" s="4" t="s">
        <v>433</v>
      </c>
      <c r="H714" s="4" t="s">
        <v>434</v>
      </c>
      <c r="I714" s="4" t="s">
        <v>435</v>
      </c>
      <c r="J714" s="4" t="s">
        <v>436</v>
      </c>
      <c r="K714" s="4" t="s">
        <v>425</v>
      </c>
    </row>
    <row r="715" spans="1:11">
      <c r="A715" s="4">
        <v>714</v>
      </c>
      <c r="B715" s="4" t="s">
        <v>109</v>
      </c>
      <c r="C715" s="4" t="s">
        <v>1004</v>
      </c>
      <c r="D715" s="4" t="s">
        <v>1005</v>
      </c>
      <c r="E715" s="4" t="s">
        <v>1012</v>
      </c>
      <c r="F715" s="4" t="s">
        <v>1013</v>
      </c>
      <c r="G715" s="4" t="s">
        <v>433</v>
      </c>
      <c r="H715" s="4" t="s">
        <v>434</v>
      </c>
      <c r="I715" s="4" t="s">
        <v>435</v>
      </c>
      <c r="J715" s="4" t="s">
        <v>436</v>
      </c>
      <c r="K715" s="4" t="s">
        <v>431</v>
      </c>
    </row>
    <row r="716" spans="1:11">
      <c r="A716" s="4">
        <v>715</v>
      </c>
      <c r="B716" s="4" t="s">
        <v>109</v>
      </c>
      <c r="C716" s="4" t="s">
        <v>1004</v>
      </c>
      <c r="D716" s="4" t="s">
        <v>1005</v>
      </c>
      <c r="E716" s="4" t="s">
        <v>1012</v>
      </c>
      <c r="F716" s="4" t="s">
        <v>1013</v>
      </c>
      <c r="G716" s="4" t="s">
        <v>433</v>
      </c>
      <c r="H716" s="4" t="s">
        <v>434</v>
      </c>
      <c r="I716" s="4" t="s">
        <v>435</v>
      </c>
      <c r="J716" s="4" t="s">
        <v>436</v>
      </c>
      <c r="K716" s="4" t="s">
        <v>432</v>
      </c>
    </row>
    <row r="717" spans="1:11">
      <c r="A717" s="4">
        <v>716</v>
      </c>
      <c r="B717" s="4" t="s">
        <v>109</v>
      </c>
      <c r="C717" s="4" t="s">
        <v>1004</v>
      </c>
      <c r="D717" s="4" t="s">
        <v>1005</v>
      </c>
      <c r="E717" s="4" t="s">
        <v>1012</v>
      </c>
      <c r="F717" s="4" t="s">
        <v>1013</v>
      </c>
      <c r="G717" s="4" t="s">
        <v>421</v>
      </c>
      <c r="H717" s="4" t="s">
        <v>422</v>
      </c>
      <c r="I717" s="4" t="s">
        <v>423</v>
      </c>
      <c r="J717" s="4" t="s">
        <v>424</v>
      </c>
      <c r="K717" s="4" t="s">
        <v>425</v>
      </c>
    </row>
    <row r="718" spans="1:11">
      <c r="A718" s="4">
        <v>717</v>
      </c>
      <c r="B718" s="4" t="s">
        <v>109</v>
      </c>
      <c r="C718" s="4" t="s">
        <v>1004</v>
      </c>
      <c r="D718" s="4" t="s">
        <v>1005</v>
      </c>
      <c r="E718" s="4" t="s">
        <v>1014</v>
      </c>
      <c r="F718" s="4" t="s">
        <v>1015</v>
      </c>
      <c r="G718" s="4" t="s">
        <v>428</v>
      </c>
      <c r="H718" s="4" t="s">
        <v>429</v>
      </c>
      <c r="I718" s="4" t="s">
        <v>430</v>
      </c>
      <c r="J718" s="4" t="s">
        <v>424</v>
      </c>
      <c r="K718" s="4" t="s">
        <v>432</v>
      </c>
    </row>
    <row r="719" spans="1:11">
      <c r="A719" s="4">
        <v>718</v>
      </c>
      <c r="B719" s="4" t="s">
        <v>109</v>
      </c>
      <c r="C719" s="4" t="s">
        <v>1004</v>
      </c>
      <c r="D719" s="4" t="s">
        <v>1005</v>
      </c>
      <c r="E719" s="4" t="s">
        <v>1014</v>
      </c>
      <c r="F719" s="4" t="s">
        <v>1015</v>
      </c>
      <c r="G719" s="4" t="s">
        <v>428</v>
      </c>
      <c r="H719" s="4" t="s">
        <v>429</v>
      </c>
      <c r="I719" s="4" t="s">
        <v>430</v>
      </c>
      <c r="J719" s="4" t="s">
        <v>424</v>
      </c>
      <c r="K719" s="4" t="s">
        <v>431</v>
      </c>
    </row>
    <row r="720" spans="1:11">
      <c r="A720" s="4">
        <v>719</v>
      </c>
      <c r="B720" s="4" t="s">
        <v>109</v>
      </c>
      <c r="C720" s="4" t="s">
        <v>1004</v>
      </c>
      <c r="D720" s="4" t="s">
        <v>1005</v>
      </c>
      <c r="E720" s="4" t="s">
        <v>1014</v>
      </c>
      <c r="F720" s="4" t="s">
        <v>1015</v>
      </c>
      <c r="G720" s="4" t="s">
        <v>1008</v>
      </c>
      <c r="H720" s="4" t="s">
        <v>1009</v>
      </c>
      <c r="I720" s="4" t="s">
        <v>1010</v>
      </c>
      <c r="J720" s="4" t="s">
        <v>1011</v>
      </c>
      <c r="K720" s="4" t="s">
        <v>425</v>
      </c>
    </row>
    <row r="721" spans="1:11">
      <c r="A721" s="4">
        <v>720</v>
      </c>
      <c r="B721" s="4" t="s">
        <v>109</v>
      </c>
      <c r="C721" s="4" t="s">
        <v>1004</v>
      </c>
      <c r="D721" s="4" t="s">
        <v>1005</v>
      </c>
      <c r="E721" s="4" t="s">
        <v>1014</v>
      </c>
      <c r="F721" s="4" t="s">
        <v>1015</v>
      </c>
      <c r="G721" s="4" t="s">
        <v>433</v>
      </c>
      <c r="H721" s="4" t="s">
        <v>434</v>
      </c>
      <c r="I721" s="4" t="s">
        <v>435</v>
      </c>
      <c r="J721" s="4" t="s">
        <v>436</v>
      </c>
      <c r="K721" s="4" t="s">
        <v>432</v>
      </c>
    </row>
    <row r="722" spans="1:11">
      <c r="A722" s="4">
        <v>721</v>
      </c>
      <c r="B722" s="4" t="s">
        <v>109</v>
      </c>
      <c r="C722" s="4" t="s">
        <v>1004</v>
      </c>
      <c r="D722" s="4" t="s">
        <v>1005</v>
      </c>
      <c r="E722" s="4" t="s">
        <v>1014</v>
      </c>
      <c r="F722" s="4" t="s">
        <v>1015</v>
      </c>
      <c r="G722" s="4" t="s">
        <v>433</v>
      </c>
      <c r="H722" s="4" t="s">
        <v>434</v>
      </c>
      <c r="I722" s="4" t="s">
        <v>435</v>
      </c>
      <c r="J722" s="4" t="s">
        <v>436</v>
      </c>
      <c r="K722" s="4" t="s">
        <v>425</v>
      </c>
    </row>
    <row r="723" spans="1:11">
      <c r="A723" s="4">
        <v>722</v>
      </c>
      <c r="B723" s="4" t="s">
        <v>109</v>
      </c>
      <c r="C723" s="4" t="s">
        <v>1004</v>
      </c>
      <c r="D723" s="4" t="s">
        <v>1005</v>
      </c>
      <c r="E723" s="4" t="s">
        <v>1014</v>
      </c>
      <c r="F723" s="4" t="s">
        <v>1015</v>
      </c>
      <c r="G723" s="4" t="s">
        <v>433</v>
      </c>
      <c r="H723" s="4" t="s">
        <v>434</v>
      </c>
      <c r="I723" s="4" t="s">
        <v>435</v>
      </c>
      <c r="J723" s="4" t="s">
        <v>436</v>
      </c>
      <c r="K723" s="4" t="s">
        <v>431</v>
      </c>
    </row>
    <row r="724" spans="1:11">
      <c r="A724" s="4">
        <v>723</v>
      </c>
      <c r="B724" s="4" t="s">
        <v>109</v>
      </c>
      <c r="C724" s="4" t="s">
        <v>1004</v>
      </c>
      <c r="D724" s="4" t="s">
        <v>1005</v>
      </c>
      <c r="E724" s="4" t="s">
        <v>1014</v>
      </c>
      <c r="F724" s="4" t="s">
        <v>1015</v>
      </c>
      <c r="G724" s="4" t="s">
        <v>421</v>
      </c>
      <c r="H724" s="4" t="s">
        <v>422</v>
      </c>
      <c r="I724" s="4" t="s">
        <v>423</v>
      </c>
      <c r="J724" s="4" t="s">
        <v>424</v>
      </c>
      <c r="K724" s="4" t="s">
        <v>425</v>
      </c>
    </row>
    <row r="725" spans="1:11">
      <c r="A725" s="4">
        <v>724</v>
      </c>
      <c r="B725" s="4" t="s">
        <v>109</v>
      </c>
      <c r="C725" s="4" t="s">
        <v>1004</v>
      </c>
      <c r="D725" s="4" t="s">
        <v>1005</v>
      </c>
      <c r="E725" s="4" t="s">
        <v>1016</v>
      </c>
      <c r="F725" s="4" t="s">
        <v>1017</v>
      </c>
      <c r="G725" s="4" t="s">
        <v>428</v>
      </c>
      <c r="H725" s="4" t="s">
        <v>429</v>
      </c>
      <c r="I725" s="4" t="s">
        <v>430</v>
      </c>
      <c r="J725" s="4" t="s">
        <v>424</v>
      </c>
      <c r="K725" s="4" t="s">
        <v>431</v>
      </c>
    </row>
    <row r="726" spans="1:11">
      <c r="A726" s="4">
        <v>725</v>
      </c>
      <c r="B726" s="4" t="s">
        <v>109</v>
      </c>
      <c r="C726" s="4" t="s">
        <v>1004</v>
      </c>
      <c r="D726" s="4" t="s">
        <v>1005</v>
      </c>
      <c r="E726" s="4" t="s">
        <v>1016</v>
      </c>
      <c r="F726" s="4" t="s">
        <v>1017</v>
      </c>
      <c r="G726" s="4" t="s">
        <v>428</v>
      </c>
      <c r="H726" s="4" t="s">
        <v>429</v>
      </c>
      <c r="I726" s="4" t="s">
        <v>430</v>
      </c>
      <c r="J726" s="4" t="s">
        <v>424</v>
      </c>
      <c r="K726" s="4" t="s">
        <v>432</v>
      </c>
    </row>
    <row r="727" spans="1:11">
      <c r="A727" s="4">
        <v>726</v>
      </c>
      <c r="B727" s="4" t="s">
        <v>109</v>
      </c>
      <c r="C727" s="4" t="s">
        <v>1004</v>
      </c>
      <c r="D727" s="4" t="s">
        <v>1005</v>
      </c>
      <c r="E727" s="4" t="s">
        <v>1016</v>
      </c>
      <c r="F727" s="4" t="s">
        <v>1017</v>
      </c>
      <c r="G727" s="4" t="s">
        <v>1008</v>
      </c>
      <c r="H727" s="4" t="s">
        <v>1009</v>
      </c>
      <c r="I727" s="4" t="s">
        <v>1010</v>
      </c>
      <c r="J727" s="4" t="s">
        <v>1011</v>
      </c>
      <c r="K727" s="4" t="s">
        <v>425</v>
      </c>
    </row>
    <row r="728" spans="1:11">
      <c r="A728" s="4">
        <v>727</v>
      </c>
      <c r="B728" s="4" t="s">
        <v>109</v>
      </c>
      <c r="C728" s="4" t="s">
        <v>1004</v>
      </c>
      <c r="D728" s="4" t="s">
        <v>1005</v>
      </c>
      <c r="E728" s="4" t="s">
        <v>1016</v>
      </c>
      <c r="F728" s="4" t="s">
        <v>1017</v>
      </c>
      <c r="G728" s="4" t="s">
        <v>433</v>
      </c>
      <c r="H728" s="4" t="s">
        <v>434</v>
      </c>
      <c r="I728" s="4" t="s">
        <v>435</v>
      </c>
      <c r="J728" s="4" t="s">
        <v>436</v>
      </c>
      <c r="K728" s="4" t="s">
        <v>432</v>
      </c>
    </row>
    <row r="729" spans="1:11">
      <c r="A729" s="4">
        <v>728</v>
      </c>
      <c r="B729" s="4" t="s">
        <v>109</v>
      </c>
      <c r="C729" s="4" t="s">
        <v>1004</v>
      </c>
      <c r="D729" s="4" t="s">
        <v>1005</v>
      </c>
      <c r="E729" s="4" t="s">
        <v>1016</v>
      </c>
      <c r="F729" s="4" t="s">
        <v>1017</v>
      </c>
      <c r="G729" s="4" t="s">
        <v>433</v>
      </c>
      <c r="H729" s="4" t="s">
        <v>434</v>
      </c>
      <c r="I729" s="4" t="s">
        <v>435</v>
      </c>
      <c r="J729" s="4" t="s">
        <v>436</v>
      </c>
      <c r="K729" s="4" t="s">
        <v>425</v>
      </c>
    </row>
    <row r="730" spans="1:11">
      <c r="A730" s="4">
        <v>729</v>
      </c>
      <c r="B730" s="4" t="s">
        <v>109</v>
      </c>
      <c r="C730" s="4" t="s">
        <v>1004</v>
      </c>
      <c r="D730" s="4" t="s">
        <v>1005</v>
      </c>
      <c r="E730" s="4" t="s">
        <v>1016</v>
      </c>
      <c r="F730" s="4" t="s">
        <v>1017</v>
      </c>
      <c r="G730" s="4" t="s">
        <v>433</v>
      </c>
      <c r="H730" s="4" t="s">
        <v>434</v>
      </c>
      <c r="I730" s="4" t="s">
        <v>435</v>
      </c>
      <c r="J730" s="4" t="s">
        <v>436</v>
      </c>
      <c r="K730" s="4" t="s">
        <v>431</v>
      </c>
    </row>
    <row r="731" spans="1:11">
      <c r="A731" s="4">
        <v>730</v>
      </c>
      <c r="B731" s="4" t="s">
        <v>109</v>
      </c>
      <c r="C731" s="4" t="s">
        <v>1004</v>
      </c>
      <c r="D731" s="4" t="s">
        <v>1005</v>
      </c>
      <c r="E731" s="4" t="s">
        <v>1016</v>
      </c>
      <c r="F731" s="4" t="s">
        <v>1017</v>
      </c>
      <c r="G731" s="4" t="s">
        <v>421</v>
      </c>
      <c r="H731" s="4" t="s">
        <v>422</v>
      </c>
      <c r="I731" s="4" t="s">
        <v>423</v>
      </c>
      <c r="J731" s="4" t="s">
        <v>424</v>
      </c>
      <c r="K731" s="4" t="s">
        <v>425</v>
      </c>
    </row>
    <row r="732" spans="1:11">
      <c r="A732" s="4">
        <v>731</v>
      </c>
      <c r="B732" s="4" t="s">
        <v>109</v>
      </c>
      <c r="C732" s="4" t="s">
        <v>1004</v>
      </c>
      <c r="D732" s="4" t="s">
        <v>1005</v>
      </c>
      <c r="E732" s="4" t="s">
        <v>1018</v>
      </c>
      <c r="F732" s="4" t="s">
        <v>1019</v>
      </c>
      <c r="G732" s="4" t="s">
        <v>428</v>
      </c>
      <c r="H732" s="4" t="s">
        <v>429</v>
      </c>
      <c r="I732" s="4" t="s">
        <v>430</v>
      </c>
      <c r="J732" s="4" t="s">
        <v>424</v>
      </c>
      <c r="K732" s="4" t="s">
        <v>431</v>
      </c>
    </row>
    <row r="733" spans="1:11">
      <c r="A733" s="4">
        <v>732</v>
      </c>
      <c r="B733" s="4" t="s">
        <v>109</v>
      </c>
      <c r="C733" s="4" t="s">
        <v>1004</v>
      </c>
      <c r="D733" s="4" t="s">
        <v>1005</v>
      </c>
      <c r="E733" s="4" t="s">
        <v>1018</v>
      </c>
      <c r="F733" s="4" t="s">
        <v>1019</v>
      </c>
      <c r="G733" s="4" t="s">
        <v>428</v>
      </c>
      <c r="H733" s="4" t="s">
        <v>429</v>
      </c>
      <c r="I733" s="4" t="s">
        <v>430</v>
      </c>
      <c r="J733" s="4" t="s">
        <v>424</v>
      </c>
      <c r="K733" s="4" t="s">
        <v>432</v>
      </c>
    </row>
    <row r="734" spans="1:11">
      <c r="A734" s="4">
        <v>733</v>
      </c>
      <c r="B734" s="4" t="s">
        <v>109</v>
      </c>
      <c r="C734" s="4" t="s">
        <v>1004</v>
      </c>
      <c r="D734" s="4" t="s">
        <v>1005</v>
      </c>
      <c r="E734" s="4" t="s">
        <v>1018</v>
      </c>
      <c r="F734" s="4" t="s">
        <v>1019</v>
      </c>
      <c r="G734" s="4" t="s">
        <v>1008</v>
      </c>
      <c r="H734" s="4" t="s">
        <v>1009</v>
      </c>
      <c r="I734" s="4" t="s">
        <v>1010</v>
      </c>
      <c r="J734" s="4" t="s">
        <v>1011</v>
      </c>
      <c r="K734" s="4" t="s">
        <v>425</v>
      </c>
    </row>
    <row r="735" spans="1:11">
      <c r="A735" s="4">
        <v>734</v>
      </c>
      <c r="B735" s="4" t="s">
        <v>109</v>
      </c>
      <c r="C735" s="4" t="s">
        <v>1004</v>
      </c>
      <c r="D735" s="4" t="s">
        <v>1005</v>
      </c>
      <c r="E735" s="4" t="s">
        <v>1018</v>
      </c>
      <c r="F735" s="4" t="s">
        <v>1019</v>
      </c>
      <c r="G735" s="4" t="s">
        <v>433</v>
      </c>
      <c r="H735" s="4" t="s">
        <v>434</v>
      </c>
      <c r="I735" s="4" t="s">
        <v>435</v>
      </c>
      <c r="J735" s="4" t="s">
        <v>436</v>
      </c>
      <c r="K735" s="4" t="s">
        <v>432</v>
      </c>
    </row>
    <row r="736" spans="1:11">
      <c r="A736" s="4">
        <v>735</v>
      </c>
      <c r="B736" s="4" t="s">
        <v>109</v>
      </c>
      <c r="C736" s="4" t="s">
        <v>1004</v>
      </c>
      <c r="D736" s="4" t="s">
        <v>1005</v>
      </c>
      <c r="E736" s="4" t="s">
        <v>1018</v>
      </c>
      <c r="F736" s="4" t="s">
        <v>1019</v>
      </c>
      <c r="G736" s="4" t="s">
        <v>433</v>
      </c>
      <c r="H736" s="4" t="s">
        <v>434</v>
      </c>
      <c r="I736" s="4" t="s">
        <v>435</v>
      </c>
      <c r="J736" s="4" t="s">
        <v>436</v>
      </c>
      <c r="K736" s="4" t="s">
        <v>425</v>
      </c>
    </row>
    <row r="737" spans="1:11">
      <c r="A737" s="4">
        <v>736</v>
      </c>
      <c r="B737" s="4" t="s">
        <v>109</v>
      </c>
      <c r="C737" s="4" t="s">
        <v>1004</v>
      </c>
      <c r="D737" s="4" t="s">
        <v>1005</v>
      </c>
      <c r="E737" s="4" t="s">
        <v>1018</v>
      </c>
      <c r="F737" s="4" t="s">
        <v>1019</v>
      </c>
      <c r="G737" s="4" t="s">
        <v>433</v>
      </c>
      <c r="H737" s="4" t="s">
        <v>434</v>
      </c>
      <c r="I737" s="4" t="s">
        <v>435</v>
      </c>
      <c r="J737" s="4" t="s">
        <v>436</v>
      </c>
      <c r="K737" s="4" t="s">
        <v>431</v>
      </c>
    </row>
    <row r="738" spans="1:11">
      <c r="A738" s="4">
        <v>737</v>
      </c>
      <c r="B738" s="4" t="s">
        <v>109</v>
      </c>
      <c r="C738" s="4" t="s">
        <v>1004</v>
      </c>
      <c r="D738" s="4" t="s">
        <v>1005</v>
      </c>
      <c r="E738" s="4" t="s">
        <v>1018</v>
      </c>
      <c r="F738" s="4" t="s">
        <v>1019</v>
      </c>
      <c r="G738" s="4" t="s">
        <v>421</v>
      </c>
      <c r="H738" s="4" t="s">
        <v>422</v>
      </c>
      <c r="I738" s="4" t="s">
        <v>423</v>
      </c>
      <c r="J738" s="4" t="s">
        <v>424</v>
      </c>
      <c r="K738" s="4" t="s">
        <v>425</v>
      </c>
    </row>
    <row r="739" spans="1:11">
      <c r="A739" s="4">
        <v>738</v>
      </c>
      <c r="B739" s="4" t="s">
        <v>109</v>
      </c>
      <c r="C739" s="4" t="s">
        <v>1004</v>
      </c>
      <c r="D739" s="4" t="s">
        <v>1005</v>
      </c>
      <c r="E739" s="4" t="s">
        <v>1004</v>
      </c>
      <c r="F739" s="4" t="s">
        <v>1005</v>
      </c>
      <c r="G739" s="4" t="s">
        <v>1008</v>
      </c>
      <c r="H739" s="4" t="s">
        <v>1009</v>
      </c>
      <c r="I739" s="4" t="s">
        <v>1010</v>
      </c>
      <c r="J739" s="4" t="s">
        <v>1011</v>
      </c>
      <c r="K739" s="4" t="s">
        <v>425</v>
      </c>
    </row>
    <row r="740" spans="1:11">
      <c r="A740" s="4">
        <v>739</v>
      </c>
      <c r="B740" s="4" t="s">
        <v>109</v>
      </c>
      <c r="C740" s="4" t="s">
        <v>1004</v>
      </c>
      <c r="D740" s="4" t="s">
        <v>1005</v>
      </c>
      <c r="E740" s="4" t="s">
        <v>1004</v>
      </c>
      <c r="F740" s="4" t="s">
        <v>1005</v>
      </c>
      <c r="G740" s="4" t="s">
        <v>421</v>
      </c>
      <c r="H740" s="4" t="s">
        <v>422</v>
      </c>
      <c r="I740" s="4" t="s">
        <v>423</v>
      </c>
      <c r="J740" s="4" t="s">
        <v>424</v>
      </c>
      <c r="K740" s="4" t="s">
        <v>425</v>
      </c>
    </row>
    <row r="741" spans="1:11">
      <c r="A741" s="4">
        <v>740</v>
      </c>
      <c r="B741" s="4" t="s">
        <v>109</v>
      </c>
      <c r="C741" s="4" t="s">
        <v>1004</v>
      </c>
      <c r="D741" s="4" t="s">
        <v>1005</v>
      </c>
      <c r="E741" s="4" t="s">
        <v>1020</v>
      </c>
      <c r="F741" s="4" t="s">
        <v>1021</v>
      </c>
      <c r="G741" s="4" t="s">
        <v>428</v>
      </c>
      <c r="H741" s="4" t="s">
        <v>429</v>
      </c>
      <c r="I741" s="4" t="s">
        <v>430</v>
      </c>
      <c r="J741" s="4" t="s">
        <v>424</v>
      </c>
      <c r="K741" s="4" t="s">
        <v>432</v>
      </c>
    </row>
    <row r="742" spans="1:11">
      <c r="A742" s="4">
        <v>741</v>
      </c>
      <c r="B742" s="4" t="s">
        <v>109</v>
      </c>
      <c r="C742" s="4" t="s">
        <v>1004</v>
      </c>
      <c r="D742" s="4" t="s">
        <v>1005</v>
      </c>
      <c r="E742" s="4" t="s">
        <v>1020</v>
      </c>
      <c r="F742" s="4" t="s">
        <v>1021</v>
      </c>
      <c r="G742" s="4" t="s">
        <v>428</v>
      </c>
      <c r="H742" s="4" t="s">
        <v>429</v>
      </c>
      <c r="I742" s="4" t="s">
        <v>430</v>
      </c>
      <c r="J742" s="4" t="s">
        <v>424</v>
      </c>
      <c r="K742" s="4" t="s">
        <v>431</v>
      </c>
    </row>
    <row r="743" spans="1:11">
      <c r="A743" s="4">
        <v>742</v>
      </c>
      <c r="B743" s="4" t="s">
        <v>109</v>
      </c>
      <c r="C743" s="4" t="s">
        <v>1004</v>
      </c>
      <c r="D743" s="4" t="s">
        <v>1005</v>
      </c>
      <c r="E743" s="4" t="s">
        <v>1020</v>
      </c>
      <c r="F743" s="4" t="s">
        <v>1021</v>
      </c>
      <c r="G743" s="4" t="s">
        <v>1008</v>
      </c>
      <c r="H743" s="4" t="s">
        <v>1009</v>
      </c>
      <c r="I743" s="4" t="s">
        <v>1010</v>
      </c>
      <c r="J743" s="4" t="s">
        <v>1011</v>
      </c>
      <c r="K743" s="4" t="s">
        <v>425</v>
      </c>
    </row>
    <row r="744" spans="1:11">
      <c r="A744" s="4">
        <v>743</v>
      </c>
      <c r="B744" s="4" t="s">
        <v>109</v>
      </c>
      <c r="C744" s="4" t="s">
        <v>1004</v>
      </c>
      <c r="D744" s="4" t="s">
        <v>1005</v>
      </c>
      <c r="E744" s="4" t="s">
        <v>1020</v>
      </c>
      <c r="F744" s="4" t="s">
        <v>1021</v>
      </c>
      <c r="G744" s="4" t="s">
        <v>433</v>
      </c>
      <c r="H744" s="4" t="s">
        <v>434</v>
      </c>
      <c r="I744" s="4" t="s">
        <v>435</v>
      </c>
      <c r="J744" s="4" t="s">
        <v>436</v>
      </c>
      <c r="K744" s="4" t="s">
        <v>432</v>
      </c>
    </row>
    <row r="745" spans="1:11">
      <c r="A745" s="4">
        <v>744</v>
      </c>
      <c r="B745" s="4" t="s">
        <v>109</v>
      </c>
      <c r="C745" s="4" t="s">
        <v>1004</v>
      </c>
      <c r="D745" s="4" t="s">
        <v>1005</v>
      </c>
      <c r="E745" s="4" t="s">
        <v>1020</v>
      </c>
      <c r="F745" s="4" t="s">
        <v>1021</v>
      </c>
      <c r="G745" s="4" t="s">
        <v>433</v>
      </c>
      <c r="H745" s="4" t="s">
        <v>434</v>
      </c>
      <c r="I745" s="4" t="s">
        <v>435</v>
      </c>
      <c r="J745" s="4" t="s">
        <v>436</v>
      </c>
      <c r="K745" s="4" t="s">
        <v>425</v>
      </c>
    </row>
    <row r="746" spans="1:11">
      <c r="A746" s="4">
        <v>745</v>
      </c>
      <c r="B746" s="4" t="s">
        <v>109</v>
      </c>
      <c r="C746" s="4" t="s">
        <v>1004</v>
      </c>
      <c r="D746" s="4" t="s">
        <v>1005</v>
      </c>
      <c r="E746" s="4" t="s">
        <v>1020</v>
      </c>
      <c r="F746" s="4" t="s">
        <v>1021</v>
      </c>
      <c r="G746" s="4" t="s">
        <v>433</v>
      </c>
      <c r="H746" s="4" t="s">
        <v>434</v>
      </c>
      <c r="I746" s="4" t="s">
        <v>435</v>
      </c>
      <c r="J746" s="4" t="s">
        <v>436</v>
      </c>
      <c r="K746" s="4" t="s">
        <v>431</v>
      </c>
    </row>
    <row r="747" spans="1:11">
      <c r="A747" s="4">
        <v>746</v>
      </c>
      <c r="B747" s="4" t="s">
        <v>109</v>
      </c>
      <c r="C747" s="4" t="s">
        <v>1004</v>
      </c>
      <c r="D747" s="4" t="s">
        <v>1005</v>
      </c>
      <c r="E747" s="4" t="s">
        <v>1020</v>
      </c>
      <c r="F747" s="4" t="s">
        <v>1021</v>
      </c>
      <c r="G747" s="4" t="s">
        <v>421</v>
      </c>
      <c r="H747" s="4" t="s">
        <v>422</v>
      </c>
      <c r="I747" s="4" t="s">
        <v>423</v>
      </c>
      <c r="J747" s="4" t="s">
        <v>424</v>
      </c>
      <c r="K747" s="4" t="s">
        <v>425</v>
      </c>
    </row>
    <row r="748" spans="1:11">
      <c r="A748" s="4">
        <v>747</v>
      </c>
      <c r="B748" s="4" t="s">
        <v>109</v>
      </c>
      <c r="C748" s="4" t="s">
        <v>1004</v>
      </c>
      <c r="D748" s="4" t="s">
        <v>1005</v>
      </c>
      <c r="E748" s="4" t="s">
        <v>1022</v>
      </c>
      <c r="F748" s="4" t="s">
        <v>1023</v>
      </c>
      <c r="G748" s="4" t="s">
        <v>428</v>
      </c>
      <c r="H748" s="4" t="s">
        <v>429</v>
      </c>
      <c r="I748" s="4" t="s">
        <v>430</v>
      </c>
      <c r="J748" s="4" t="s">
        <v>424</v>
      </c>
      <c r="K748" s="4" t="s">
        <v>432</v>
      </c>
    </row>
    <row r="749" spans="1:11">
      <c r="A749" s="4">
        <v>748</v>
      </c>
      <c r="B749" s="4" t="s">
        <v>109</v>
      </c>
      <c r="C749" s="4" t="s">
        <v>1004</v>
      </c>
      <c r="D749" s="4" t="s">
        <v>1005</v>
      </c>
      <c r="E749" s="4" t="s">
        <v>1022</v>
      </c>
      <c r="F749" s="4" t="s">
        <v>1023</v>
      </c>
      <c r="G749" s="4" t="s">
        <v>428</v>
      </c>
      <c r="H749" s="4" t="s">
        <v>429</v>
      </c>
      <c r="I749" s="4" t="s">
        <v>430</v>
      </c>
      <c r="J749" s="4" t="s">
        <v>424</v>
      </c>
      <c r="K749" s="4" t="s">
        <v>431</v>
      </c>
    </row>
    <row r="750" spans="1:11">
      <c r="A750" s="4">
        <v>749</v>
      </c>
      <c r="B750" s="4" t="s">
        <v>109</v>
      </c>
      <c r="C750" s="4" t="s">
        <v>1004</v>
      </c>
      <c r="D750" s="4" t="s">
        <v>1005</v>
      </c>
      <c r="E750" s="4" t="s">
        <v>1022</v>
      </c>
      <c r="F750" s="4" t="s">
        <v>1023</v>
      </c>
      <c r="G750" s="4" t="s">
        <v>1008</v>
      </c>
      <c r="H750" s="4" t="s">
        <v>1009</v>
      </c>
      <c r="I750" s="4" t="s">
        <v>1010</v>
      </c>
      <c r="J750" s="4" t="s">
        <v>1011</v>
      </c>
      <c r="K750" s="4" t="s">
        <v>425</v>
      </c>
    </row>
    <row r="751" spans="1:11">
      <c r="A751" s="4">
        <v>750</v>
      </c>
      <c r="B751" s="4" t="s">
        <v>109</v>
      </c>
      <c r="C751" s="4" t="s">
        <v>1004</v>
      </c>
      <c r="D751" s="4" t="s">
        <v>1005</v>
      </c>
      <c r="E751" s="4" t="s">
        <v>1022</v>
      </c>
      <c r="F751" s="4" t="s">
        <v>1023</v>
      </c>
      <c r="G751" s="4" t="s">
        <v>433</v>
      </c>
      <c r="H751" s="4" t="s">
        <v>434</v>
      </c>
      <c r="I751" s="4" t="s">
        <v>435</v>
      </c>
      <c r="J751" s="4" t="s">
        <v>436</v>
      </c>
      <c r="K751" s="4" t="s">
        <v>425</v>
      </c>
    </row>
    <row r="752" spans="1:11">
      <c r="A752" s="4">
        <v>751</v>
      </c>
      <c r="B752" s="4" t="s">
        <v>109</v>
      </c>
      <c r="C752" s="4" t="s">
        <v>1004</v>
      </c>
      <c r="D752" s="4" t="s">
        <v>1005</v>
      </c>
      <c r="E752" s="4" t="s">
        <v>1022</v>
      </c>
      <c r="F752" s="4" t="s">
        <v>1023</v>
      </c>
      <c r="G752" s="4" t="s">
        <v>433</v>
      </c>
      <c r="H752" s="4" t="s">
        <v>434</v>
      </c>
      <c r="I752" s="4" t="s">
        <v>435</v>
      </c>
      <c r="J752" s="4" t="s">
        <v>436</v>
      </c>
      <c r="K752" s="4" t="s">
        <v>431</v>
      </c>
    </row>
    <row r="753" spans="1:11">
      <c r="A753" s="4">
        <v>752</v>
      </c>
      <c r="B753" s="4" t="s">
        <v>109</v>
      </c>
      <c r="C753" s="4" t="s">
        <v>1004</v>
      </c>
      <c r="D753" s="4" t="s">
        <v>1005</v>
      </c>
      <c r="E753" s="4" t="s">
        <v>1022</v>
      </c>
      <c r="F753" s="4" t="s">
        <v>1023</v>
      </c>
      <c r="G753" s="4" t="s">
        <v>433</v>
      </c>
      <c r="H753" s="4" t="s">
        <v>434</v>
      </c>
      <c r="I753" s="4" t="s">
        <v>435</v>
      </c>
      <c r="J753" s="4" t="s">
        <v>436</v>
      </c>
      <c r="K753" s="4" t="s">
        <v>432</v>
      </c>
    </row>
    <row r="754" spans="1:11">
      <c r="A754" s="4">
        <v>753</v>
      </c>
      <c r="B754" s="4" t="s">
        <v>109</v>
      </c>
      <c r="C754" s="4" t="s">
        <v>1004</v>
      </c>
      <c r="D754" s="4" t="s">
        <v>1005</v>
      </c>
      <c r="E754" s="4" t="s">
        <v>1022</v>
      </c>
      <c r="F754" s="4" t="s">
        <v>1023</v>
      </c>
      <c r="G754" s="4" t="s">
        <v>1024</v>
      </c>
      <c r="H754" s="4" t="s">
        <v>1025</v>
      </c>
      <c r="I754" s="4" t="s">
        <v>1026</v>
      </c>
      <c r="J754" s="4" t="s">
        <v>665</v>
      </c>
      <c r="K754" s="4" t="s">
        <v>449</v>
      </c>
    </row>
    <row r="755" spans="1:11">
      <c r="A755" s="4">
        <v>754</v>
      </c>
      <c r="B755" s="4" t="s">
        <v>109</v>
      </c>
      <c r="C755" s="4" t="s">
        <v>1004</v>
      </c>
      <c r="D755" s="4" t="s">
        <v>1005</v>
      </c>
      <c r="E755" s="4" t="s">
        <v>1022</v>
      </c>
      <c r="F755" s="4" t="s">
        <v>1023</v>
      </c>
      <c r="G755" s="4" t="s">
        <v>421</v>
      </c>
      <c r="H755" s="4" t="s">
        <v>422</v>
      </c>
      <c r="I755" s="4" t="s">
        <v>423</v>
      </c>
      <c r="J755" s="4" t="s">
        <v>424</v>
      </c>
      <c r="K755" s="4" t="s">
        <v>425</v>
      </c>
    </row>
    <row r="756" spans="1:11">
      <c r="A756" s="4">
        <v>755</v>
      </c>
      <c r="B756" s="4" t="s">
        <v>109</v>
      </c>
      <c r="C756" s="4" t="s">
        <v>1004</v>
      </c>
      <c r="D756" s="4" t="s">
        <v>1005</v>
      </c>
      <c r="E756" s="4" t="s">
        <v>1027</v>
      </c>
      <c r="F756" s="4" t="s">
        <v>1028</v>
      </c>
      <c r="G756" s="4" t="s">
        <v>428</v>
      </c>
      <c r="H756" s="4" t="s">
        <v>429</v>
      </c>
      <c r="I756" s="4" t="s">
        <v>430</v>
      </c>
      <c r="J756" s="4" t="s">
        <v>424</v>
      </c>
      <c r="K756" s="4" t="s">
        <v>431</v>
      </c>
    </row>
    <row r="757" spans="1:11">
      <c r="A757" s="4">
        <v>756</v>
      </c>
      <c r="B757" s="4" t="s">
        <v>109</v>
      </c>
      <c r="C757" s="4" t="s">
        <v>1004</v>
      </c>
      <c r="D757" s="4" t="s">
        <v>1005</v>
      </c>
      <c r="E757" s="4" t="s">
        <v>1027</v>
      </c>
      <c r="F757" s="4" t="s">
        <v>1028</v>
      </c>
      <c r="G757" s="4" t="s">
        <v>428</v>
      </c>
      <c r="H757" s="4" t="s">
        <v>429</v>
      </c>
      <c r="I757" s="4" t="s">
        <v>430</v>
      </c>
      <c r="J757" s="4" t="s">
        <v>424</v>
      </c>
      <c r="K757" s="4" t="s">
        <v>432</v>
      </c>
    </row>
    <row r="758" spans="1:11">
      <c r="A758" s="4">
        <v>757</v>
      </c>
      <c r="B758" s="4" t="s">
        <v>109</v>
      </c>
      <c r="C758" s="4" t="s">
        <v>1004</v>
      </c>
      <c r="D758" s="4" t="s">
        <v>1005</v>
      </c>
      <c r="E758" s="4" t="s">
        <v>1027</v>
      </c>
      <c r="F758" s="4" t="s">
        <v>1028</v>
      </c>
      <c r="G758" s="4" t="s">
        <v>1008</v>
      </c>
      <c r="H758" s="4" t="s">
        <v>1009</v>
      </c>
      <c r="I758" s="4" t="s">
        <v>1010</v>
      </c>
      <c r="J758" s="4" t="s">
        <v>1011</v>
      </c>
      <c r="K758" s="4" t="s">
        <v>425</v>
      </c>
    </row>
    <row r="759" spans="1:11">
      <c r="A759" s="4">
        <v>758</v>
      </c>
      <c r="B759" s="4" t="s">
        <v>109</v>
      </c>
      <c r="C759" s="4" t="s">
        <v>1004</v>
      </c>
      <c r="D759" s="4" t="s">
        <v>1005</v>
      </c>
      <c r="E759" s="4" t="s">
        <v>1027</v>
      </c>
      <c r="F759" s="4" t="s">
        <v>1028</v>
      </c>
      <c r="G759" s="4" t="s">
        <v>433</v>
      </c>
      <c r="H759" s="4" t="s">
        <v>434</v>
      </c>
      <c r="I759" s="4" t="s">
        <v>435</v>
      </c>
      <c r="J759" s="4" t="s">
        <v>436</v>
      </c>
      <c r="K759" s="4" t="s">
        <v>431</v>
      </c>
    </row>
    <row r="760" spans="1:11">
      <c r="A760" s="4">
        <v>759</v>
      </c>
      <c r="B760" s="4" t="s">
        <v>109</v>
      </c>
      <c r="C760" s="4" t="s">
        <v>1004</v>
      </c>
      <c r="D760" s="4" t="s">
        <v>1005</v>
      </c>
      <c r="E760" s="4" t="s">
        <v>1027</v>
      </c>
      <c r="F760" s="4" t="s">
        <v>1028</v>
      </c>
      <c r="G760" s="4" t="s">
        <v>433</v>
      </c>
      <c r="H760" s="4" t="s">
        <v>434</v>
      </c>
      <c r="I760" s="4" t="s">
        <v>435</v>
      </c>
      <c r="J760" s="4" t="s">
        <v>436</v>
      </c>
      <c r="K760" s="4" t="s">
        <v>425</v>
      </c>
    </row>
    <row r="761" spans="1:11">
      <c r="A761" s="4">
        <v>760</v>
      </c>
      <c r="B761" s="4" t="s">
        <v>109</v>
      </c>
      <c r="C761" s="4" t="s">
        <v>1004</v>
      </c>
      <c r="D761" s="4" t="s">
        <v>1005</v>
      </c>
      <c r="E761" s="4" t="s">
        <v>1027</v>
      </c>
      <c r="F761" s="4" t="s">
        <v>1028</v>
      </c>
      <c r="G761" s="4" t="s">
        <v>433</v>
      </c>
      <c r="H761" s="4" t="s">
        <v>434</v>
      </c>
      <c r="I761" s="4" t="s">
        <v>435</v>
      </c>
      <c r="J761" s="4" t="s">
        <v>436</v>
      </c>
      <c r="K761" s="4" t="s">
        <v>432</v>
      </c>
    </row>
    <row r="762" spans="1:11">
      <c r="A762" s="4">
        <v>761</v>
      </c>
      <c r="B762" s="4" t="s">
        <v>109</v>
      </c>
      <c r="C762" s="4" t="s">
        <v>1004</v>
      </c>
      <c r="D762" s="4" t="s">
        <v>1005</v>
      </c>
      <c r="E762" s="4" t="s">
        <v>1027</v>
      </c>
      <c r="F762" s="4" t="s">
        <v>1028</v>
      </c>
      <c r="G762" s="4" t="s">
        <v>421</v>
      </c>
      <c r="H762" s="4" t="s">
        <v>422</v>
      </c>
      <c r="I762" s="4" t="s">
        <v>423</v>
      </c>
      <c r="J762" s="4" t="s">
        <v>424</v>
      </c>
      <c r="K762" s="4" t="s">
        <v>425</v>
      </c>
    </row>
    <row r="763" spans="1:11">
      <c r="A763" s="4">
        <v>762</v>
      </c>
      <c r="B763" s="4" t="s">
        <v>109</v>
      </c>
      <c r="C763" s="4" t="s">
        <v>1029</v>
      </c>
      <c r="D763" s="4" t="s">
        <v>1030</v>
      </c>
      <c r="E763" s="4" t="s">
        <v>1031</v>
      </c>
      <c r="F763" s="4" t="s">
        <v>1032</v>
      </c>
      <c r="G763" s="4" t="s">
        <v>421</v>
      </c>
      <c r="H763" s="4" t="s">
        <v>422</v>
      </c>
      <c r="I763" s="4" t="s">
        <v>423</v>
      </c>
      <c r="J763" s="4" t="s">
        <v>424</v>
      </c>
      <c r="K763" s="4" t="s">
        <v>425</v>
      </c>
    </row>
    <row r="764" spans="1:11">
      <c r="A764" s="4">
        <v>763</v>
      </c>
      <c r="B764" s="4" t="s">
        <v>109</v>
      </c>
      <c r="C764" s="4" t="s">
        <v>1029</v>
      </c>
      <c r="D764" s="4" t="s">
        <v>1030</v>
      </c>
      <c r="E764" s="4" t="s">
        <v>1033</v>
      </c>
      <c r="F764" s="4" t="s">
        <v>1034</v>
      </c>
      <c r="G764" s="4" t="s">
        <v>428</v>
      </c>
      <c r="H764" s="4" t="s">
        <v>429</v>
      </c>
      <c r="I764" s="4" t="s">
        <v>430</v>
      </c>
      <c r="J764" s="4" t="s">
        <v>424</v>
      </c>
      <c r="K764" s="4" t="s">
        <v>431</v>
      </c>
    </row>
    <row r="765" spans="1:11">
      <c r="A765" s="4">
        <v>764</v>
      </c>
      <c r="B765" s="4" t="s">
        <v>109</v>
      </c>
      <c r="C765" s="4" t="s">
        <v>1029</v>
      </c>
      <c r="D765" s="4" t="s">
        <v>1030</v>
      </c>
      <c r="E765" s="4" t="s">
        <v>1033</v>
      </c>
      <c r="F765" s="4" t="s">
        <v>1034</v>
      </c>
      <c r="G765" s="4" t="s">
        <v>428</v>
      </c>
      <c r="H765" s="4" t="s">
        <v>429</v>
      </c>
      <c r="I765" s="4" t="s">
        <v>430</v>
      </c>
      <c r="J765" s="4" t="s">
        <v>424</v>
      </c>
      <c r="K765" s="4" t="s">
        <v>432</v>
      </c>
    </row>
    <row r="766" spans="1:11">
      <c r="A766" s="4">
        <v>765</v>
      </c>
      <c r="B766" s="4" t="s">
        <v>109</v>
      </c>
      <c r="C766" s="4" t="s">
        <v>1029</v>
      </c>
      <c r="D766" s="4" t="s">
        <v>1030</v>
      </c>
      <c r="E766" s="4" t="s">
        <v>1033</v>
      </c>
      <c r="F766" s="4" t="s">
        <v>1034</v>
      </c>
      <c r="G766" s="4" t="s">
        <v>433</v>
      </c>
      <c r="H766" s="4" t="s">
        <v>434</v>
      </c>
      <c r="I766" s="4" t="s">
        <v>435</v>
      </c>
      <c r="J766" s="4" t="s">
        <v>436</v>
      </c>
      <c r="K766" s="4" t="s">
        <v>431</v>
      </c>
    </row>
    <row r="767" spans="1:11">
      <c r="A767" s="4">
        <v>766</v>
      </c>
      <c r="B767" s="4" t="s">
        <v>109</v>
      </c>
      <c r="C767" s="4" t="s">
        <v>1029</v>
      </c>
      <c r="D767" s="4" t="s">
        <v>1030</v>
      </c>
      <c r="E767" s="4" t="s">
        <v>1033</v>
      </c>
      <c r="F767" s="4" t="s">
        <v>1034</v>
      </c>
      <c r="G767" s="4" t="s">
        <v>433</v>
      </c>
      <c r="H767" s="4" t="s">
        <v>434</v>
      </c>
      <c r="I767" s="4" t="s">
        <v>435</v>
      </c>
      <c r="J767" s="4" t="s">
        <v>436</v>
      </c>
      <c r="K767" s="4" t="s">
        <v>432</v>
      </c>
    </row>
    <row r="768" spans="1:11">
      <c r="A768" s="4">
        <v>767</v>
      </c>
      <c r="B768" s="4" t="s">
        <v>109</v>
      </c>
      <c r="C768" s="4" t="s">
        <v>1029</v>
      </c>
      <c r="D768" s="4" t="s">
        <v>1030</v>
      </c>
      <c r="E768" s="4" t="s">
        <v>1033</v>
      </c>
      <c r="F768" s="4" t="s">
        <v>1034</v>
      </c>
      <c r="G768" s="4" t="s">
        <v>433</v>
      </c>
      <c r="H768" s="4" t="s">
        <v>434</v>
      </c>
      <c r="I768" s="4" t="s">
        <v>435</v>
      </c>
      <c r="J768" s="4" t="s">
        <v>436</v>
      </c>
      <c r="K768" s="4" t="s">
        <v>425</v>
      </c>
    </row>
    <row r="769" spans="1:11">
      <c r="A769" s="4">
        <v>768</v>
      </c>
      <c r="B769" s="4" t="s">
        <v>109</v>
      </c>
      <c r="C769" s="4" t="s">
        <v>1029</v>
      </c>
      <c r="D769" s="4" t="s">
        <v>1030</v>
      </c>
      <c r="E769" s="4" t="s">
        <v>1033</v>
      </c>
      <c r="F769" s="4" t="s">
        <v>1034</v>
      </c>
      <c r="G769" s="4" t="s">
        <v>421</v>
      </c>
      <c r="H769" s="4" t="s">
        <v>422</v>
      </c>
      <c r="I769" s="4" t="s">
        <v>423</v>
      </c>
      <c r="J769" s="4" t="s">
        <v>424</v>
      </c>
      <c r="K769" s="4" t="s">
        <v>425</v>
      </c>
    </row>
    <row r="770" spans="1:11">
      <c r="A770" s="4">
        <v>769</v>
      </c>
      <c r="B770" s="4" t="s">
        <v>109</v>
      </c>
      <c r="C770" s="4" t="s">
        <v>1029</v>
      </c>
      <c r="D770" s="4" t="s">
        <v>1030</v>
      </c>
      <c r="E770" s="4" t="s">
        <v>1035</v>
      </c>
      <c r="F770" s="4" t="s">
        <v>1036</v>
      </c>
      <c r="G770" s="4" t="s">
        <v>922</v>
      </c>
      <c r="H770" s="4" t="s">
        <v>923</v>
      </c>
      <c r="I770" s="4" t="s">
        <v>924</v>
      </c>
      <c r="J770" s="4" t="s">
        <v>526</v>
      </c>
      <c r="K770" s="4" t="s">
        <v>425</v>
      </c>
    </row>
    <row r="771" spans="1:11">
      <c r="A771" s="4">
        <v>770</v>
      </c>
      <c r="B771" s="4" t="s">
        <v>109</v>
      </c>
      <c r="C771" s="4" t="s">
        <v>1029</v>
      </c>
      <c r="D771" s="4" t="s">
        <v>1030</v>
      </c>
      <c r="E771" s="4" t="s">
        <v>1035</v>
      </c>
      <c r="F771" s="4" t="s">
        <v>1036</v>
      </c>
      <c r="G771" s="4" t="s">
        <v>922</v>
      </c>
      <c r="H771" s="4" t="s">
        <v>923</v>
      </c>
      <c r="I771" s="4" t="s">
        <v>924</v>
      </c>
      <c r="J771" s="4" t="s">
        <v>526</v>
      </c>
      <c r="K771" s="4" t="s">
        <v>432</v>
      </c>
    </row>
    <row r="772" spans="1:11">
      <c r="A772" s="4">
        <v>771</v>
      </c>
      <c r="B772" s="4" t="s">
        <v>109</v>
      </c>
      <c r="C772" s="4" t="s">
        <v>1029</v>
      </c>
      <c r="D772" s="4" t="s">
        <v>1030</v>
      </c>
      <c r="E772" s="4" t="s">
        <v>1035</v>
      </c>
      <c r="F772" s="4" t="s">
        <v>1036</v>
      </c>
      <c r="G772" s="4" t="s">
        <v>922</v>
      </c>
      <c r="H772" s="4" t="s">
        <v>923</v>
      </c>
      <c r="I772" s="4" t="s">
        <v>924</v>
      </c>
      <c r="J772" s="4" t="s">
        <v>526</v>
      </c>
      <c r="K772" s="4" t="s">
        <v>431</v>
      </c>
    </row>
    <row r="773" spans="1:11">
      <c r="A773" s="4">
        <v>772</v>
      </c>
      <c r="B773" s="4" t="s">
        <v>109</v>
      </c>
      <c r="C773" s="4" t="s">
        <v>1029</v>
      </c>
      <c r="D773" s="4" t="s">
        <v>1030</v>
      </c>
      <c r="E773" s="4" t="s">
        <v>1035</v>
      </c>
      <c r="F773" s="4" t="s">
        <v>1036</v>
      </c>
      <c r="G773" s="4" t="s">
        <v>421</v>
      </c>
      <c r="H773" s="4" t="s">
        <v>422</v>
      </c>
      <c r="I773" s="4" t="s">
        <v>423</v>
      </c>
      <c r="J773" s="4" t="s">
        <v>424</v>
      </c>
      <c r="K773" s="4" t="s">
        <v>425</v>
      </c>
    </row>
    <row r="774" spans="1:11">
      <c r="A774" s="4">
        <v>773</v>
      </c>
      <c r="B774" s="4" t="s">
        <v>109</v>
      </c>
      <c r="C774" s="4" t="s">
        <v>1029</v>
      </c>
      <c r="D774" s="4" t="s">
        <v>1030</v>
      </c>
      <c r="E774" s="4" t="s">
        <v>1037</v>
      </c>
      <c r="F774" s="4" t="s">
        <v>1038</v>
      </c>
      <c r="G774" s="4" t="s">
        <v>428</v>
      </c>
      <c r="H774" s="4" t="s">
        <v>429</v>
      </c>
      <c r="I774" s="4" t="s">
        <v>430</v>
      </c>
      <c r="J774" s="4" t="s">
        <v>424</v>
      </c>
      <c r="K774" s="4" t="s">
        <v>431</v>
      </c>
    </row>
    <row r="775" spans="1:11">
      <c r="A775" s="4">
        <v>774</v>
      </c>
      <c r="B775" s="4" t="s">
        <v>109</v>
      </c>
      <c r="C775" s="4" t="s">
        <v>1029</v>
      </c>
      <c r="D775" s="4" t="s">
        <v>1030</v>
      </c>
      <c r="E775" s="4" t="s">
        <v>1037</v>
      </c>
      <c r="F775" s="4" t="s">
        <v>1038</v>
      </c>
      <c r="G775" s="4" t="s">
        <v>428</v>
      </c>
      <c r="H775" s="4" t="s">
        <v>429</v>
      </c>
      <c r="I775" s="4" t="s">
        <v>430</v>
      </c>
      <c r="J775" s="4" t="s">
        <v>424</v>
      </c>
      <c r="K775" s="4" t="s">
        <v>432</v>
      </c>
    </row>
    <row r="776" spans="1:11">
      <c r="A776" s="4">
        <v>775</v>
      </c>
      <c r="B776" s="4" t="s">
        <v>109</v>
      </c>
      <c r="C776" s="4" t="s">
        <v>1029</v>
      </c>
      <c r="D776" s="4" t="s">
        <v>1030</v>
      </c>
      <c r="E776" s="4" t="s">
        <v>1037</v>
      </c>
      <c r="F776" s="4" t="s">
        <v>1038</v>
      </c>
      <c r="G776" s="4" t="s">
        <v>433</v>
      </c>
      <c r="H776" s="4" t="s">
        <v>434</v>
      </c>
      <c r="I776" s="4" t="s">
        <v>435</v>
      </c>
      <c r="J776" s="4" t="s">
        <v>436</v>
      </c>
      <c r="K776" s="4" t="s">
        <v>432</v>
      </c>
    </row>
    <row r="777" spans="1:11">
      <c r="A777" s="4">
        <v>776</v>
      </c>
      <c r="B777" s="4" t="s">
        <v>109</v>
      </c>
      <c r="C777" s="4" t="s">
        <v>1029</v>
      </c>
      <c r="D777" s="4" t="s">
        <v>1030</v>
      </c>
      <c r="E777" s="4" t="s">
        <v>1037</v>
      </c>
      <c r="F777" s="4" t="s">
        <v>1038</v>
      </c>
      <c r="G777" s="4" t="s">
        <v>433</v>
      </c>
      <c r="H777" s="4" t="s">
        <v>434</v>
      </c>
      <c r="I777" s="4" t="s">
        <v>435</v>
      </c>
      <c r="J777" s="4" t="s">
        <v>436</v>
      </c>
      <c r="K777" s="4" t="s">
        <v>425</v>
      </c>
    </row>
    <row r="778" spans="1:11">
      <c r="A778" s="4">
        <v>777</v>
      </c>
      <c r="B778" s="4" t="s">
        <v>109</v>
      </c>
      <c r="C778" s="4" t="s">
        <v>1029</v>
      </c>
      <c r="D778" s="4" t="s">
        <v>1030</v>
      </c>
      <c r="E778" s="4" t="s">
        <v>1037</v>
      </c>
      <c r="F778" s="4" t="s">
        <v>1038</v>
      </c>
      <c r="G778" s="4" t="s">
        <v>433</v>
      </c>
      <c r="H778" s="4" t="s">
        <v>434</v>
      </c>
      <c r="I778" s="4" t="s">
        <v>435</v>
      </c>
      <c r="J778" s="4" t="s">
        <v>436</v>
      </c>
      <c r="K778" s="4" t="s">
        <v>431</v>
      </c>
    </row>
    <row r="779" spans="1:11">
      <c r="A779" s="4">
        <v>778</v>
      </c>
      <c r="B779" s="4" t="s">
        <v>109</v>
      </c>
      <c r="C779" s="4" t="s">
        <v>1029</v>
      </c>
      <c r="D779" s="4" t="s">
        <v>1030</v>
      </c>
      <c r="E779" s="4" t="s">
        <v>1037</v>
      </c>
      <c r="F779" s="4" t="s">
        <v>1038</v>
      </c>
      <c r="G779" s="4" t="s">
        <v>421</v>
      </c>
      <c r="H779" s="4" t="s">
        <v>422</v>
      </c>
      <c r="I779" s="4" t="s">
        <v>423</v>
      </c>
      <c r="J779" s="4" t="s">
        <v>424</v>
      </c>
      <c r="K779" s="4" t="s">
        <v>425</v>
      </c>
    </row>
    <row r="780" spans="1:11">
      <c r="A780" s="4">
        <v>779</v>
      </c>
      <c r="B780" s="4" t="s">
        <v>109</v>
      </c>
      <c r="C780" s="4" t="s">
        <v>1029</v>
      </c>
      <c r="D780" s="4" t="s">
        <v>1030</v>
      </c>
      <c r="E780" s="4" t="s">
        <v>1039</v>
      </c>
      <c r="F780" s="4" t="s">
        <v>1040</v>
      </c>
      <c r="G780" s="4" t="s">
        <v>421</v>
      </c>
      <c r="H780" s="4" t="s">
        <v>422</v>
      </c>
      <c r="I780" s="4" t="s">
        <v>423</v>
      </c>
      <c r="J780" s="4" t="s">
        <v>424</v>
      </c>
      <c r="K780" s="4" t="s">
        <v>425</v>
      </c>
    </row>
    <row r="781" spans="1:11">
      <c r="A781" s="4">
        <v>780</v>
      </c>
      <c r="B781" s="4" t="s">
        <v>109</v>
      </c>
      <c r="C781" s="4" t="s">
        <v>1029</v>
      </c>
      <c r="D781" s="4" t="s">
        <v>1030</v>
      </c>
      <c r="E781" s="4" t="s">
        <v>1041</v>
      </c>
      <c r="F781" s="4" t="s">
        <v>1042</v>
      </c>
      <c r="G781" s="4" t="s">
        <v>428</v>
      </c>
      <c r="H781" s="4" t="s">
        <v>429</v>
      </c>
      <c r="I781" s="4" t="s">
        <v>430</v>
      </c>
      <c r="J781" s="4" t="s">
        <v>424</v>
      </c>
      <c r="K781" s="4" t="s">
        <v>431</v>
      </c>
    </row>
    <row r="782" spans="1:11">
      <c r="A782" s="4">
        <v>781</v>
      </c>
      <c r="B782" s="4" t="s">
        <v>109</v>
      </c>
      <c r="C782" s="4" t="s">
        <v>1029</v>
      </c>
      <c r="D782" s="4" t="s">
        <v>1030</v>
      </c>
      <c r="E782" s="4" t="s">
        <v>1041</v>
      </c>
      <c r="F782" s="4" t="s">
        <v>1042</v>
      </c>
      <c r="G782" s="4" t="s">
        <v>428</v>
      </c>
      <c r="H782" s="4" t="s">
        <v>429</v>
      </c>
      <c r="I782" s="4" t="s">
        <v>430</v>
      </c>
      <c r="J782" s="4" t="s">
        <v>424</v>
      </c>
      <c r="K782" s="4" t="s">
        <v>432</v>
      </c>
    </row>
    <row r="783" spans="1:11">
      <c r="A783" s="4">
        <v>782</v>
      </c>
      <c r="B783" s="4" t="s">
        <v>109</v>
      </c>
      <c r="C783" s="4" t="s">
        <v>1029</v>
      </c>
      <c r="D783" s="4" t="s">
        <v>1030</v>
      </c>
      <c r="E783" s="4" t="s">
        <v>1041</v>
      </c>
      <c r="F783" s="4" t="s">
        <v>1042</v>
      </c>
      <c r="G783" s="4" t="s">
        <v>433</v>
      </c>
      <c r="H783" s="4" t="s">
        <v>434</v>
      </c>
      <c r="I783" s="4" t="s">
        <v>435</v>
      </c>
      <c r="J783" s="4" t="s">
        <v>436</v>
      </c>
      <c r="K783" s="4" t="s">
        <v>425</v>
      </c>
    </row>
    <row r="784" spans="1:11">
      <c r="A784" s="4">
        <v>783</v>
      </c>
      <c r="B784" s="4" t="s">
        <v>109</v>
      </c>
      <c r="C784" s="4" t="s">
        <v>1029</v>
      </c>
      <c r="D784" s="4" t="s">
        <v>1030</v>
      </c>
      <c r="E784" s="4" t="s">
        <v>1041</v>
      </c>
      <c r="F784" s="4" t="s">
        <v>1042</v>
      </c>
      <c r="G784" s="4" t="s">
        <v>433</v>
      </c>
      <c r="H784" s="4" t="s">
        <v>434</v>
      </c>
      <c r="I784" s="4" t="s">
        <v>435</v>
      </c>
      <c r="J784" s="4" t="s">
        <v>436</v>
      </c>
      <c r="K784" s="4" t="s">
        <v>432</v>
      </c>
    </row>
    <row r="785" spans="1:11">
      <c r="A785" s="4">
        <v>784</v>
      </c>
      <c r="B785" s="4" t="s">
        <v>109</v>
      </c>
      <c r="C785" s="4" t="s">
        <v>1029</v>
      </c>
      <c r="D785" s="4" t="s">
        <v>1030</v>
      </c>
      <c r="E785" s="4" t="s">
        <v>1041</v>
      </c>
      <c r="F785" s="4" t="s">
        <v>1042</v>
      </c>
      <c r="G785" s="4" t="s">
        <v>433</v>
      </c>
      <c r="H785" s="4" t="s">
        <v>434</v>
      </c>
      <c r="I785" s="4" t="s">
        <v>435</v>
      </c>
      <c r="J785" s="4" t="s">
        <v>436</v>
      </c>
      <c r="K785" s="4" t="s">
        <v>431</v>
      </c>
    </row>
    <row r="786" spans="1:11">
      <c r="A786" s="4">
        <v>785</v>
      </c>
      <c r="B786" s="4" t="s">
        <v>109</v>
      </c>
      <c r="C786" s="4" t="s">
        <v>1029</v>
      </c>
      <c r="D786" s="4" t="s">
        <v>1030</v>
      </c>
      <c r="E786" s="4" t="s">
        <v>1041</v>
      </c>
      <c r="F786" s="4" t="s">
        <v>1042</v>
      </c>
      <c r="G786" s="4" t="s">
        <v>421</v>
      </c>
      <c r="H786" s="4" t="s">
        <v>422</v>
      </c>
      <c r="I786" s="4" t="s">
        <v>423</v>
      </c>
      <c r="J786" s="4" t="s">
        <v>424</v>
      </c>
      <c r="K786" s="4" t="s">
        <v>425</v>
      </c>
    </row>
    <row r="787" spans="1:11">
      <c r="A787" s="4">
        <v>786</v>
      </c>
      <c r="B787" s="4" t="s">
        <v>109</v>
      </c>
      <c r="C787" s="4" t="s">
        <v>1029</v>
      </c>
      <c r="D787" s="4" t="s">
        <v>1030</v>
      </c>
      <c r="E787" s="4" t="s">
        <v>1043</v>
      </c>
      <c r="F787" s="4" t="s">
        <v>1044</v>
      </c>
      <c r="G787" s="4" t="s">
        <v>421</v>
      </c>
      <c r="H787" s="4" t="s">
        <v>422</v>
      </c>
      <c r="I787" s="4" t="s">
        <v>423</v>
      </c>
      <c r="J787" s="4" t="s">
        <v>424</v>
      </c>
      <c r="K787" s="4" t="s">
        <v>425</v>
      </c>
    </row>
    <row r="788" spans="1:11">
      <c r="A788" s="4">
        <v>787</v>
      </c>
      <c r="B788" s="4" t="s">
        <v>109</v>
      </c>
      <c r="C788" s="4" t="s">
        <v>1029</v>
      </c>
      <c r="D788" s="4" t="s">
        <v>1030</v>
      </c>
      <c r="E788" s="4" t="s">
        <v>1045</v>
      </c>
      <c r="F788" s="4" t="s">
        <v>1046</v>
      </c>
      <c r="G788" s="4" t="s">
        <v>421</v>
      </c>
      <c r="H788" s="4" t="s">
        <v>422</v>
      </c>
      <c r="I788" s="4" t="s">
        <v>423</v>
      </c>
      <c r="J788" s="4" t="s">
        <v>424</v>
      </c>
      <c r="K788" s="4" t="s">
        <v>425</v>
      </c>
    </row>
    <row r="789" spans="1:11">
      <c r="A789" s="4">
        <v>788</v>
      </c>
      <c r="B789" s="4" t="s">
        <v>109</v>
      </c>
      <c r="C789" s="4" t="s">
        <v>1029</v>
      </c>
      <c r="D789" s="4" t="s">
        <v>1030</v>
      </c>
      <c r="E789" s="4" t="s">
        <v>1029</v>
      </c>
      <c r="F789" s="4" t="s">
        <v>1030</v>
      </c>
      <c r="G789" s="4" t="s">
        <v>428</v>
      </c>
      <c r="H789" s="4" t="s">
        <v>429</v>
      </c>
      <c r="I789" s="4" t="s">
        <v>430</v>
      </c>
      <c r="J789" s="4" t="s">
        <v>424</v>
      </c>
      <c r="K789" s="4" t="s">
        <v>431</v>
      </c>
    </row>
    <row r="790" spans="1:11">
      <c r="A790" s="4">
        <v>789</v>
      </c>
      <c r="B790" s="4" t="s">
        <v>109</v>
      </c>
      <c r="C790" s="4" t="s">
        <v>1029</v>
      </c>
      <c r="D790" s="4" t="s">
        <v>1030</v>
      </c>
      <c r="E790" s="4" t="s">
        <v>1029</v>
      </c>
      <c r="F790" s="4" t="s">
        <v>1030</v>
      </c>
      <c r="G790" s="4" t="s">
        <v>428</v>
      </c>
      <c r="H790" s="4" t="s">
        <v>429</v>
      </c>
      <c r="I790" s="4" t="s">
        <v>430</v>
      </c>
      <c r="J790" s="4" t="s">
        <v>424</v>
      </c>
      <c r="K790" s="4" t="s">
        <v>432</v>
      </c>
    </row>
    <row r="791" spans="1:11">
      <c r="A791" s="4">
        <v>790</v>
      </c>
      <c r="B791" s="4" t="s">
        <v>109</v>
      </c>
      <c r="C791" s="4" t="s">
        <v>1029</v>
      </c>
      <c r="D791" s="4" t="s">
        <v>1030</v>
      </c>
      <c r="E791" s="4" t="s">
        <v>1029</v>
      </c>
      <c r="F791" s="4" t="s">
        <v>1030</v>
      </c>
      <c r="G791" s="4" t="s">
        <v>433</v>
      </c>
      <c r="H791" s="4" t="s">
        <v>434</v>
      </c>
      <c r="I791" s="4" t="s">
        <v>435</v>
      </c>
      <c r="J791" s="4" t="s">
        <v>436</v>
      </c>
      <c r="K791" s="4" t="s">
        <v>432</v>
      </c>
    </row>
    <row r="792" spans="1:11">
      <c r="A792" s="4">
        <v>791</v>
      </c>
      <c r="B792" s="4" t="s">
        <v>109</v>
      </c>
      <c r="C792" s="4" t="s">
        <v>1029</v>
      </c>
      <c r="D792" s="4" t="s">
        <v>1030</v>
      </c>
      <c r="E792" s="4" t="s">
        <v>1029</v>
      </c>
      <c r="F792" s="4" t="s">
        <v>1030</v>
      </c>
      <c r="G792" s="4" t="s">
        <v>433</v>
      </c>
      <c r="H792" s="4" t="s">
        <v>434</v>
      </c>
      <c r="I792" s="4" t="s">
        <v>435</v>
      </c>
      <c r="J792" s="4" t="s">
        <v>436</v>
      </c>
      <c r="K792" s="4" t="s">
        <v>425</v>
      </c>
    </row>
    <row r="793" spans="1:11">
      <c r="A793" s="4">
        <v>792</v>
      </c>
      <c r="B793" s="4" t="s">
        <v>109</v>
      </c>
      <c r="C793" s="4" t="s">
        <v>1029</v>
      </c>
      <c r="D793" s="4" t="s">
        <v>1030</v>
      </c>
      <c r="E793" s="4" t="s">
        <v>1029</v>
      </c>
      <c r="F793" s="4" t="s">
        <v>1030</v>
      </c>
      <c r="G793" s="4" t="s">
        <v>433</v>
      </c>
      <c r="H793" s="4" t="s">
        <v>434</v>
      </c>
      <c r="I793" s="4" t="s">
        <v>435</v>
      </c>
      <c r="J793" s="4" t="s">
        <v>436</v>
      </c>
      <c r="K793" s="4" t="s">
        <v>431</v>
      </c>
    </row>
    <row r="794" spans="1:11">
      <c r="A794" s="4">
        <v>793</v>
      </c>
      <c r="B794" s="4" t="s">
        <v>109</v>
      </c>
      <c r="C794" s="4" t="s">
        <v>1029</v>
      </c>
      <c r="D794" s="4" t="s">
        <v>1030</v>
      </c>
      <c r="E794" s="4" t="s">
        <v>1029</v>
      </c>
      <c r="F794" s="4" t="s">
        <v>1030</v>
      </c>
      <c r="G794" s="4" t="s">
        <v>1047</v>
      </c>
      <c r="H794" s="4" t="s">
        <v>1048</v>
      </c>
      <c r="I794" s="4" t="s">
        <v>1049</v>
      </c>
      <c r="J794" s="4" t="s">
        <v>1050</v>
      </c>
      <c r="K794" s="4" t="s">
        <v>432</v>
      </c>
    </row>
    <row r="795" spans="1:11">
      <c r="A795" s="4">
        <v>794</v>
      </c>
      <c r="B795" s="4" t="s">
        <v>109</v>
      </c>
      <c r="C795" s="4" t="s">
        <v>1029</v>
      </c>
      <c r="D795" s="4" t="s">
        <v>1030</v>
      </c>
      <c r="E795" s="4" t="s">
        <v>1029</v>
      </c>
      <c r="F795" s="4" t="s">
        <v>1030</v>
      </c>
      <c r="G795" s="4" t="s">
        <v>1047</v>
      </c>
      <c r="H795" s="4" t="s">
        <v>1048</v>
      </c>
      <c r="I795" s="4" t="s">
        <v>1049</v>
      </c>
      <c r="J795" s="4" t="s">
        <v>1050</v>
      </c>
      <c r="K795" s="4" t="s">
        <v>431</v>
      </c>
    </row>
    <row r="796" spans="1:11">
      <c r="A796" s="4">
        <v>795</v>
      </c>
      <c r="B796" s="4" t="s">
        <v>109</v>
      </c>
      <c r="C796" s="4" t="s">
        <v>1029</v>
      </c>
      <c r="D796" s="4" t="s">
        <v>1030</v>
      </c>
      <c r="E796" s="4" t="s">
        <v>1029</v>
      </c>
      <c r="F796" s="4" t="s">
        <v>1030</v>
      </c>
      <c r="G796" s="4" t="s">
        <v>584</v>
      </c>
      <c r="H796" s="4" t="s">
        <v>585</v>
      </c>
      <c r="I796" s="4" t="s">
        <v>586</v>
      </c>
      <c r="J796" s="4" t="s">
        <v>587</v>
      </c>
      <c r="K796" s="4" t="s">
        <v>431</v>
      </c>
    </row>
    <row r="797" spans="1:11">
      <c r="A797" s="4">
        <v>796</v>
      </c>
      <c r="B797" s="4" t="s">
        <v>109</v>
      </c>
      <c r="C797" s="4" t="s">
        <v>1029</v>
      </c>
      <c r="D797" s="4" t="s">
        <v>1030</v>
      </c>
      <c r="E797" s="4" t="s">
        <v>1029</v>
      </c>
      <c r="F797" s="4" t="s">
        <v>1030</v>
      </c>
      <c r="G797" s="4" t="s">
        <v>584</v>
      </c>
      <c r="H797" s="4" t="s">
        <v>585</v>
      </c>
      <c r="I797" s="4" t="s">
        <v>586</v>
      </c>
      <c r="J797" s="4" t="s">
        <v>587</v>
      </c>
      <c r="K797" s="4" t="s">
        <v>432</v>
      </c>
    </row>
    <row r="798" spans="1:11">
      <c r="A798" s="4">
        <v>797</v>
      </c>
      <c r="B798" s="4" t="s">
        <v>109</v>
      </c>
      <c r="C798" s="4" t="s">
        <v>1029</v>
      </c>
      <c r="D798" s="4" t="s">
        <v>1030</v>
      </c>
      <c r="E798" s="4" t="s">
        <v>1029</v>
      </c>
      <c r="F798" s="4" t="s">
        <v>1030</v>
      </c>
      <c r="G798" s="4" t="s">
        <v>584</v>
      </c>
      <c r="H798" s="4" t="s">
        <v>585</v>
      </c>
      <c r="I798" s="4" t="s">
        <v>586</v>
      </c>
      <c r="J798" s="4" t="s">
        <v>587</v>
      </c>
      <c r="K798" s="4" t="s">
        <v>425</v>
      </c>
    </row>
    <row r="799" spans="1:11">
      <c r="A799" s="4">
        <v>798</v>
      </c>
      <c r="B799" s="4" t="s">
        <v>109</v>
      </c>
      <c r="C799" s="4" t="s">
        <v>1029</v>
      </c>
      <c r="D799" s="4" t="s">
        <v>1030</v>
      </c>
      <c r="E799" s="4" t="s">
        <v>1029</v>
      </c>
      <c r="F799" s="4" t="s">
        <v>1030</v>
      </c>
      <c r="G799" s="4" t="s">
        <v>421</v>
      </c>
      <c r="H799" s="4" t="s">
        <v>422</v>
      </c>
      <c r="I799" s="4" t="s">
        <v>423</v>
      </c>
      <c r="J799" s="4" t="s">
        <v>424</v>
      </c>
      <c r="K799" s="4" t="s">
        <v>425</v>
      </c>
    </row>
    <row r="800" spans="1:11">
      <c r="A800" s="4">
        <v>799</v>
      </c>
      <c r="B800" s="4" t="s">
        <v>109</v>
      </c>
      <c r="C800" s="4" t="s">
        <v>1029</v>
      </c>
      <c r="D800" s="4" t="s">
        <v>1030</v>
      </c>
      <c r="E800" s="4" t="s">
        <v>1051</v>
      </c>
      <c r="F800" s="4" t="s">
        <v>1052</v>
      </c>
      <c r="G800" s="4" t="s">
        <v>428</v>
      </c>
      <c r="H800" s="4" t="s">
        <v>429</v>
      </c>
      <c r="I800" s="4" t="s">
        <v>430</v>
      </c>
      <c r="J800" s="4" t="s">
        <v>424</v>
      </c>
      <c r="K800" s="4" t="s">
        <v>431</v>
      </c>
    </row>
    <row r="801" spans="1:11">
      <c r="A801" s="4">
        <v>800</v>
      </c>
      <c r="B801" s="4" t="s">
        <v>109</v>
      </c>
      <c r="C801" s="4" t="s">
        <v>1029</v>
      </c>
      <c r="D801" s="4" t="s">
        <v>1030</v>
      </c>
      <c r="E801" s="4" t="s">
        <v>1051</v>
      </c>
      <c r="F801" s="4" t="s">
        <v>1052</v>
      </c>
      <c r="G801" s="4" t="s">
        <v>428</v>
      </c>
      <c r="H801" s="4" t="s">
        <v>429</v>
      </c>
      <c r="I801" s="4" t="s">
        <v>430</v>
      </c>
      <c r="J801" s="4" t="s">
        <v>424</v>
      </c>
      <c r="K801" s="4" t="s">
        <v>432</v>
      </c>
    </row>
    <row r="802" spans="1:11">
      <c r="A802" s="4">
        <v>801</v>
      </c>
      <c r="B802" s="4" t="s">
        <v>109</v>
      </c>
      <c r="C802" s="4" t="s">
        <v>1029</v>
      </c>
      <c r="D802" s="4" t="s">
        <v>1030</v>
      </c>
      <c r="E802" s="4" t="s">
        <v>1051</v>
      </c>
      <c r="F802" s="4" t="s">
        <v>1052</v>
      </c>
      <c r="G802" s="4" t="s">
        <v>433</v>
      </c>
      <c r="H802" s="4" t="s">
        <v>434</v>
      </c>
      <c r="I802" s="4" t="s">
        <v>435</v>
      </c>
      <c r="J802" s="4" t="s">
        <v>436</v>
      </c>
      <c r="K802" s="4" t="s">
        <v>425</v>
      </c>
    </row>
    <row r="803" spans="1:11">
      <c r="A803" s="4">
        <v>802</v>
      </c>
      <c r="B803" s="4" t="s">
        <v>109</v>
      </c>
      <c r="C803" s="4" t="s">
        <v>1029</v>
      </c>
      <c r="D803" s="4" t="s">
        <v>1030</v>
      </c>
      <c r="E803" s="4" t="s">
        <v>1051</v>
      </c>
      <c r="F803" s="4" t="s">
        <v>1052</v>
      </c>
      <c r="G803" s="4" t="s">
        <v>433</v>
      </c>
      <c r="H803" s="4" t="s">
        <v>434</v>
      </c>
      <c r="I803" s="4" t="s">
        <v>435</v>
      </c>
      <c r="J803" s="4" t="s">
        <v>436</v>
      </c>
      <c r="K803" s="4" t="s">
        <v>431</v>
      </c>
    </row>
    <row r="804" spans="1:11">
      <c r="A804" s="4">
        <v>803</v>
      </c>
      <c r="B804" s="4" t="s">
        <v>109</v>
      </c>
      <c r="C804" s="4" t="s">
        <v>1029</v>
      </c>
      <c r="D804" s="4" t="s">
        <v>1030</v>
      </c>
      <c r="E804" s="4" t="s">
        <v>1051</v>
      </c>
      <c r="F804" s="4" t="s">
        <v>1052</v>
      </c>
      <c r="G804" s="4" t="s">
        <v>433</v>
      </c>
      <c r="H804" s="4" t="s">
        <v>434</v>
      </c>
      <c r="I804" s="4" t="s">
        <v>435</v>
      </c>
      <c r="J804" s="4" t="s">
        <v>436</v>
      </c>
      <c r="K804" s="4" t="s">
        <v>432</v>
      </c>
    </row>
    <row r="805" spans="1:11">
      <c r="A805" s="4">
        <v>804</v>
      </c>
      <c r="B805" s="4" t="s">
        <v>109</v>
      </c>
      <c r="C805" s="4" t="s">
        <v>1029</v>
      </c>
      <c r="D805" s="4" t="s">
        <v>1030</v>
      </c>
      <c r="E805" s="4" t="s">
        <v>1051</v>
      </c>
      <c r="F805" s="4" t="s">
        <v>1052</v>
      </c>
      <c r="G805" s="4" t="s">
        <v>1047</v>
      </c>
      <c r="H805" s="4" t="s">
        <v>1048</v>
      </c>
      <c r="I805" s="4" t="s">
        <v>1049</v>
      </c>
      <c r="J805" s="4" t="s">
        <v>1050</v>
      </c>
      <c r="K805" s="4" t="s">
        <v>432</v>
      </c>
    </row>
    <row r="806" spans="1:11">
      <c r="A806" s="4">
        <v>805</v>
      </c>
      <c r="B806" s="4" t="s">
        <v>109</v>
      </c>
      <c r="C806" s="4" t="s">
        <v>1029</v>
      </c>
      <c r="D806" s="4" t="s">
        <v>1030</v>
      </c>
      <c r="E806" s="4" t="s">
        <v>1051</v>
      </c>
      <c r="F806" s="4" t="s">
        <v>1052</v>
      </c>
      <c r="G806" s="4" t="s">
        <v>1047</v>
      </c>
      <c r="H806" s="4" t="s">
        <v>1048</v>
      </c>
      <c r="I806" s="4" t="s">
        <v>1049</v>
      </c>
      <c r="J806" s="4" t="s">
        <v>1050</v>
      </c>
      <c r="K806" s="4" t="s">
        <v>431</v>
      </c>
    </row>
    <row r="807" spans="1:11">
      <c r="A807" s="4">
        <v>806</v>
      </c>
      <c r="B807" s="4" t="s">
        <v>109</v>
      </c>
      <c r="C807" s="4" t="s">
        <v>1029</v>
      </c>
      <c r="D807" s="4" t="s">
        <v>1030</v>
      </c>
      <c r="E807" s="4" t="s">
        <v>1051</v>
      </c>
      <c r="F807" s="4" t="s">
        <v>1052</v>
      </c>
      <c r="G807" s="4" t="s">
        <v>922</v>
      </c>
      <c r="H807" s="4" t="s">
        <v>923</v>
      </c>
      <c r="I807" s="4" t="s">
        <v>924</v>
      </c>
      <c r="J807" s="4" t="s">
        <v>526</v>
      </c>
      <c r="K807" s="4" t="s">
        <v>432</v>
      </c>
    </row>
    <row r="808" spans="1:11">
      <c r="A808" s="4">
        <v>807</v>
      </c>
      <c r="B808" s="4" t="s">
        <v>109</v>
      </c>
      <c r="C808" s="4" t="s">
        <v>1029</v>
      </c>
      <c r="D808" s="4" t="s">
        <v>1030</v>
      </c>
      <c r="E808" s="4" t="s">
        <v>1051</v>
      </c>
      <c r="F808" s="4" t="s">
        <v>1052</v>
      </c>
      <c r="G808" s="4" t="s">
        <v>922</v>
      </c>
      <c r="H808" s="4" t="s">
        <v>923</v>
      </c>
      <c r="I808" s="4" t="s">
        <v>924</v>
      </c>
      <c r="J808" s="4" t="s">
        <v>526</v>
      </c>
      <c r="K808" s="4" t="s">
        <v>425</v>
      </c>
    </row>
    <row r="809" spans="1:11">
      <c r="A809" s="4">
        <v>808</v>
      </c>
      <c r="B809" s="4" t="s">
        <v>109</v>
      </c>
      <c r="C809" s="4" t="s">
        <v>1029</v>
      </c>
      <c r="D809" s="4" t="s">
        <v>1030</v>
      </c>
      <c r="E809" s="4" t="s">
        <v>1051</v>
      </c>
      <c r="F809" s="4" t="s">
        <v>1052</v>
      </c>
      <c r="G809" s="4" t="s">
        <v>922</v>
      </c>
      <c r="H809" s="4" t="s">
        <v>923</v>
      </c>
      <c r="I809" s="4" t="s">
        <v>924</v>
      </c>
      <c r="J809" s="4" t="s">
        <v>526</v>
      </c>
      <c r="K809" s="4" t="s">
        <v>431</v>
      </c>
    </row>
    <row r="810" spans="1:11">
      <c r="A810" s="4">
        <v>809</v>
      </c>
      <c r="B810" s="4" t="s">
        <v>109</v>
      </c>
      <c r="C810" s="4" t="s">
        <v>1029</v>
      </c>
      <c r="D810" s="4" t="s">
        <v>1030</v>
      </c>
      <c r="E810" s="4" t="s">
        <v>1051</v>
      </c>
      <c r="F810" s="4" t="s">
        <v>1052</v>
      </c>
      <c r="G810" s="4" t="s">
        <v>421</v>
      </c>
      <c r="H810" s="4" t="s">
        <v>422</v>
      </c>
      <c r="I810" s="4" t="s">
        <v>423</v>
      </c>
      <c r="J810" s="4" t="s">
        <v>424</v>
      </c>
      <c r="K810" s="4" t="s">
        <v>425</v>
      </c>
    </row>
    <row r="811" spans="1:11">
      <c r="A811" s="4">
        <v>810</v>
      </c>
      <c r="B811" s="4" t="s">
        <v>109</v>
      </c>
      <c r="C811" s="4" t="s">
        <v>1029</v>
      </c>
      <c r="D811" s="4" t="s">
        <v>1030</v>
      </c>
      <c r="E811" s="4" t="s">
        <v>1053</v>
      </c>
      <c r="F811" s="4" t="s">
        <v>1054</v>
      </c>
      <c r="G811" s="4" t="s">
        <v>421</v>
      </c>
      <c r="H811" s="4" t="s">
        <v>422</v>
      </c>
      <c r="I811" s="4" t="s">
        <v>423</v>
      </c>
      <c r="J811" s="4" t="s">
        <v>424</v>
      </c>
      <c r="K811" s="4" t="s">
        <v>425</v>
      </c>
    </row>
    <row r="812" spans="1:11">
      <c r="A812" s="4">
        <v>811</v>
      </c>
      <c r="B812" s="4" t="s">
        <v>109</v>
      </c>
      <c r="C812" s="4" t="s">
        <v>1029</v>
      </c>
      <c r="D812" s="4" t="s">
        <v>1030</v>
      </c>
      <c r="E812" s="4" t="s">
        <v>1055</v>
      </c>
      <c r="F812" s="4" t="s">
        <v>1056</v>
      </c>
      <c r="G812" s="4" t="s">
        <v>421</v>
      </c>
      <c r="H812" s="4" t="s">
        <v>422</v>
      </c>
      <c r="I812" s="4" t="s">
        <v>423</v>
      </c>
      <c r="J812" s="4" t="s">
        <v>424</v>
      </c>
      <c r="K812" s="4" t="s">
        <v>425</v>
      </c>
    </row>
    <row r="813" spans="1:11">
      <c r="A813" s="4">
        <v>812</v>
      </c>
      <c r="B813" s="4" t="s">
        <v>109</v>
      </c>
      <c r="C813" s="4" t="s">
        <v>1057</v>
      </c>
      <c r="D813" s="4" t="s">
        <v>1058</v>
      </c>
      <c r="E813" s="4" t="s">
        <v>1057</v>
      </c>
      <c r="F813" s="4" t="s">
        <v>1058</v>
      </c>
      <c r="G813" s="4" t="s">
        <v>428</v>
      </c>
      <c r="H813" s="4" t="s">
        <v>429</v>
      </c>
      <c r="I813" s="4" t="s">
        <v>430</v>
      </c>
      <c r="J813" s="4" t="s">
        <v>424</v>
      </c>
      <c r="K813" s="4" t="s">
        <v>431</v>
      </c>
    </row>
    <row r="814" spans="1:11">
      <c r="A814" s="4">
        <v>813</v>
      </c>
      <c r="B814" s="4" t="s">
        <v>109</v>
      </c>
      <c r="C814" s="4" t="s">
        <v>1057</v>
      </c>
      <c r="D814" s="4" t="s">
        <v>1058</v>
      </c>
      <c r="E814" s="4" t="s">
        <v>1057</v>
      </c>
      <c r="F814" s="4" t="s">
        <v>1058</v>
      </c>
      <c r="G814" s="4" t="s">
        <v>428</v>
      </c>
      <c r="H814" s="4" t="s">
        <v>429</v>
      </c>
      <c r="I814" s="4" t="s">
        <v>430</v>
      </c>
      <c r="J814" s="4" t="s">
        <v>424</v>
      </c>
      <c r="K814" s="4" t="s">
        <v>432</v>
      </c>
    </row>
    <row r="815" spans="1:11">
      <c r="A815" s="4">
        <v>814</v>
      </c>
      <c r="B815" s="4" t="s">
        <v>109</v>
      </c>
      <c r="C815" s="4" t="s">
        <v>1057</v>
      </c>
      <c r="D815" s="4" t="s">
        <v>1058</v>
      </c>
      <c r="E815" s="4" t="s">
        <v>1057</v>
      </c>
      <c r="F815" s="4" t="s">
        <v>1058</v>
      </c>
      <c r="G815" s="4" t="s">
        <v>433</v>
      </c>
      <c r="H815" s="4" t="s">
        <v>434</v>
      </c>
      <c r="I815" s="4" t="s">
        <v>435</v>
      </c>
      <c r="J815" s="4" t="s">
        <v>436</v>
      </c>
      <c r="K815" s="4" t="s">
        <v>425</v>
      </c>
    </row>
    <row r="816" spans="1:11">
      <c r="A816" s="4">
        <v>815</v>
      </c>
      <c r="B816" s="4" t="s">
        <v>109</v>
      </c>
      <c r="C816" s="4" t="s">
        <v>1057</v>
      </c>
      <c r="D816" s="4" t="s">
        <v>1058</v>
      </c>
      <c r="E816" s="4" t="s">
        <v>1057</v>
      </c>
      <c r="F816" s="4" t="s">
        <v>1058</v>
      </c>
      <c r="G816" s="4" t="s">
        <v>433</v>
      </c>
      <c r="H816" s="4" t="s">
        <v>434</v>
      </c>
      <c r="I816" s="4" t="s">
        <v>435</v>
      </c>
      <c r="J816" s="4" t="s">
        <v>436</v>
      </c>
      <c r="K816" s="4" t="s">
        <v>431</v>
      </c>
    </row>
    <row r="817" spans="1:11">
      <c r="A817" s="4">
        <v>816</v>
      </c>
      <c r="B817" s="4" t="s">
        <v>109</v>
      </c>
      <c r="C817" s="4" t="s">
        <v>1057</v>
      </c>
      <c r="D817" s="4" t="s">
        <v>1058</v>
      </c>
      <c r="E817" s="4" t="s">
        <v>1057</v>
      </c>
      <c r="F817" s="4" t="s">
        <v>1058</v>
      </c>
      <c r="G817" s="4" t="s">
        <v>433</v>
      </c>
      <c r="H817" s="4" t="s">
        <v>434</v>
      </c>
      <c r="I817" s="4" t="s">
        <v>435</v>
      </c>
      <c r="J817" s="4" t="s">
        <v>436</v>
      </c>
      <c r="K817" s="4" t="s">
        <v>432</v>
      </c>
    </row>
    <row r="818" spans="1:11">
      <c r="A818" s="4">
        <v>817</v>
      </c>
      <c r="B818" s="4" t="s">
        <v>109</v>
      </c>
      <c r="C818" s="4" t="s">
        <v>1057</v>
      </c>
      <c r="D818" s="4" t="s">
        <v>1058</v>
      </c>
      <c r="E818" s="4" t="s">
        <v>1057</v>
      </c>
      <c r="F818" s="4" t="s">
        <v>1058</v>
      </c>
      <c r="G818" s="4" t="s">
        <v>1059</v>
      </c>
      <c r="H818" s="4" t="s">
        <v>1060</v>
      </c>
      <c r="I818" s="4" t="s">
        <v>1061</v>
      </c>
      <c r="J818" s="4" t="s">
        <v>1062</v>
      </c>
      <c r="K818" s="4" t="s">
        <v>449</v>
      </c>
    </row>
    <row r="819" spans="1:11">
      <c r="A819" s="4">
        <v>818</v>
      </c>
      <c r="B819" s="4" t="s">
        <v>109</v>
      </c>
      <c r="C819" s="4" t="s">
        <v>1057</v>
      </c>
      <c r="D819" s="4" t="s">
        <v>1058</v>
      </c>
      <c r="E819" s="4" t="s">
        <v>1057</v>
      </c>
      <c r="F819" s="4" t="s">
        <v>1058</v>
      </c>
      <c r="G819" s="4" t="s">
        <v>1063</v>
      </c>
      <c r="H819" s="4" t="s">
        <v>1064</v>
      </c>
      <c r="I819" s="4" t="s">
        <v>1065</v>
      </c>
      <c r="J819" s="4" t="s">
        <v>1062</v>
      </c>
      <c r="K819" s="4" t="s">
        <v>449</v>
      </c>
    </row>
    <row r="820" spans="1:11">
      <c r="A820" s="4">
        <v>819</v>
      </c>
      <c r="B820" s="4" t="s">
        <v>109</v>
      </c>
      <c r="C820" s="4" t="s">
        <v>1057</v>
      </c>
      <c r="D820" s="4" t="s">
        <v>1058</v>
      </c>
      <c r="E820" s="4" t="s">
        <v>1057</v>
      </c>
      <c r="F820" s="4" t="s">
        <v>1058</v>
      </c>
      <c r="G820" s="4" t="s">
        <v>1066</v>
      </c>
      <c r="H820" s="4" t="s">
        <v>1067</v>
      </c>
      <c r="I820" s="4" t="s">
        <v>1068</v>
      </c>
      <c r="J820" s="4" t="s">
        <v>1062</v>
      </c>
      <c r="K820" s="4" t="s">
        <v>449</v>
      </c>
    </row>
    <row r="821" spans="1:11">
      <c r="A821" s="4">
        <v>820</v>
      </c>
      <c r="B821" s="4" t="s">
        <v>109</v>
      </c>
      <c r="C821" s="4" t="s">
        <v>1057</v>
      </c>
      <c r="D821" s="4" t="s">
        <v>1058</v>
      </c>
      <c r="E821" s="4" t="s">
        <v>1057</v>
      </c>
      <c r="F821" s="4" t="s">
        <v>1058</v>
      </c>
      <c r="G821" s="4" t="s">
        <v>1069</v>
      </c>
      <c r="H821" s="4" t="s">
        <v>1070</v>
      </c>
      <c r="I821" s="4" t="s">
        <v>1071</v>
      </c>
      <c r="J821" s="4" t="s">
        <v>1062</v>
      </c>
      <c r="K821" s="4" t="s">
        <v>449</v>
      </c>
    </row>
    <row r="822" spans="1:11">
      <c r="A822" s="4">
        <v>821</v>
      </c>
      <c r="B822" s="4" t="s">
        <v>109</v>
      </c>
      <c r="C822" s="4" t="s">
        <v>1057</v>
      </c>
      <c r="D822" s="4" t="s">
        <v>1058</v>
      </c>
      <c r="E822" s="4" t="s">
        <v>1057</v>
      </c>
      <c r="F822" s="4" t="s">
        <v>1058</v>
      </c>
      <c r="G822" s="4" t="s">
        <v>421</v>
      </c>
      <c r="H822" s="4" t="s">
        <v>422</v>
      </c>
      <c r="I822" s="4" t="s">
        <v>423</v>
      </c>
      <c r="J822" s="4" t="s">
        <v>424</v>
      </c>
      <c r="K822" s="4" t="s">
        <v>425</v>
      </c>
    </row>
    <row r="823" spans="1:11">
      <c r="A823" s="4">
        <v>822</v>
      </c>
      <c r="B823" s="4" t="s">
        <v>109</v>
      </c>
      <c r="C823" s="4" t="s">
        <v>1072</v>
      </c>
      <c r="D823" s="4" t="s">
        <v>1073</v>
      </c>
      <c r="E823" s="4" t="s">
        <v>1074</v>
      </c>
      <c r="F823" s="4" t="s">
        <v>1075</v>
      </c>
      <c r="G823" s="4" t="s">
        <v>428</v>
      </c>
      <c r="H823" s="4" t="s">
        <v>429</v>
      </c>
      <c r="I823" s="4" t="s">
        <v>430</v>
      </c>
      <c r="J823" s="4" t="s">
        <v>424</v>
      </c>
      <c r="K823" s="4" t="s">
        <v>432</v>
      </c>
    </row>
    <row r="824" spans="1:11">
      <c r="A824" s="4">
        <v>823</v>
      </c>
      <c r="B824" s="4" t="s">
        <v>109</v>
      </c>
      <c r="C824" s="4" t="s">
        <v>1072</v>
      </c>
      <c r="D824" s="4" t="s">
        <v>1073</v>
      </c>
      <c r="E824" s="4" t="s">
        <v>1074</v>
      </c>
      <c r="F824" s="4" t="s">
        <v>1075</v>
      </c>
      <c r="G824" s="4" t="s">
        <v>428</v>
      </c>
      <c r="H824" s="4" t="s">
        <v>429</v>
      </c>
      <c r="I824" s="4" t="s">
        <v>430</v>
      </c>
      <c r="J824" s="4" t="s">
        <v>424</v>
      </c>
      <c r="K824" s="4" t="s">
        <v>431</v>
      </c>
    </row>
    <row r="825" spans="1:11">
      <c r="A825" s="4">
        <v>824</v>
      </c>
      <c r="B825" s="4" t="s">
        <v>109</v>
      </c>
      <c r="C825" s="4" t="s">
        <v>1072</v>
      </c>
      <c r="D825" s="4" t="s">
        <v>1073</v>
      </c>
      <c r="E825" s="4" t="s">
        <v>1074</v>
      </c>
      <c r="F825" s="4" t="s">
        <v>1075</v>
      </c>
      <c r="G825" s="4" t="s">
        <v>433</v>
      </c>
      <c r="H825" s="4" t="s">
        <v>434</v>
      </c>
      <c r="I825" s="4" t="s">
        <v>435</v>
      </c>
      <c r="J825" s="4" t="s">
        <v>436</v>
      </c>
      <c r="K825" s="4" t="s">
        <v>432</v>
      </c>
    </row>
    <row r="826" spans="1:11">
      <c r="A826" s="4">
        <v>825</v>
      </c>
      <c r="B826" s="4" t="s">
        <v>109</v>
      </c>
      <c r="C826" s="4" t="s">
        <v>1072</v>
      </c>
      <c r="D826" s="4" t="s">
        <v>1073</v>
      </c>
      <c r="E826" s="4" t="s">
        <v>1074</v>
      </c>
      <c r="F826" s="4" t="s">
        <v>1075</v>
      </c>
      <c r="G826" s="4" t="s">
        <v>433</v>
      </c>
      <c r="H826" s="4" t="s">
        <v>434</v>
      </c>
      <c r="I826" s="4" t="s">
        <v>435</v>
      </c>
      <c r="J826" s="4" t="s">
        <v>436</v>
      </c>
      <c r="K826" s="4" t="s">
        <v>425</v>
      </c>
    </row>
    <row r="827" spans="1:11">
      <c r="A827" s="4">
        <v>826</v>
      </c>
      <c r="B827" s="4" t="s">
        <v>109</v>
      </c>
      <c r="C827" s="4" t="s">
        <v>1072</v>
      </c>
      <c r="D827" s="4" t="s">
        <v>1073</v>
      </c>
      <c r="E827" s="4" t="s">
        <v>1074</v>
      </c>
      <c r="F827" s="4" t="s">
        <v>1075</v>
      </c>
      <c r="G827" s="4" t="s">
        <v>433</v>
      </c>
      <c r="H827" s="4" t="s">
        <v>434</v>
      </c>
      <c r="I827" s="4" t="s">
        <v>435</v>
      </c>
      <c r="J827" s="4" t="s">
        <v>436</v>
      </c>
      <c r="K827" s="4" t="s">
        <v>431</v>
      </c>
    </row>
    <row r="828" spans="1:11">
      <c r="A828" s="4">
        <v>827</v>
      </c>
      <c r="B828" s="4" t="s">
        <v>109</v>
      </c>
      <c r="C828" s="4" t="s">
        <v>1072</v>
      </c>
      <c r="D828" s="4" t="s">
        <v>1073</v>
      </c>
      <c r="E828" s="4" t="s">
        <v>1074</v>
      </c>
      <c r="F828" s="4" t="s">
        <v>1075</v>
      </c>
      <c r="G828" s="4" t="s">
        <v>421</v>
      </c>
      <c r="H828" s="4" t="s">
        <v>422</v>
      </c>
      <c r="I828" s="4" t="s">
        <v>423</v>
      </c>
      <c r="J828" s="4" t="s">
        <v>424</v>
      </c>
      <c r="K828" s="4" t="s">
        <v>425</v>
      </c>
    </row>
    <row r="829" spans="1:11">
      <c r="A829" s="4">
        <v>828</v>
      </c>
      <c r="B829" s="4" t="s">
        <v>109</v>
      </c>
      <c r="C829" s="4" t="s">
        <v>1072</v>
      </c>
      <c r="D829" s="4" t="s">
        <v>1073</v>
      </c>
      <c r="E829" s="4" t="s">
        <v>1076</v>
      </c>
      <c r="F829" s="4" t="s">
        <v>1077</v>
      </c>
      <c r="G829" s="4" t="s">
        <v>428</v>
      </c>
      <c r="H829" s="4" t="s">
        <v>429</v>
      </c>
      <c r="I829" s="4" t="s">
        <v>430</v>
      </c>
      <c r="J829" s="4" t="s">
        <v>424</v>
      </c>
      <c r="K829" s="4" t="s">
        <v>432</v>
      </c>
    </row>
    <row r="830" spans="1:11">
      <c r="A830" s="4">
        <v>829</v>
      </c>
      <c r="B830" s="4" t="s">
        <v>109</v>
      </c>
      <c r="C830" s="4" t="s">
        <v>1072</v>
      </c>
      <c r="D830" s="4" t="s">
        <v>1073</v>
      </c>
      <c r="E830" s="4" t="s">
        <v>1076</v>
      </c>
      <c r="F830" s="4" t="s">
        <v>1077</v>
      </c>
      <c r="G830" s="4" t="s">
        <v>428</v>
      </c>
      <c r="H830" s="4" t="s">
        <v>429</v>
      </c>
      <c r="I830" s="4" t="s">
        <v>430</v>
      </c>
      <c r="J830" s="4" t="s">
        <v>424</v>
      </c>
      <c r="K830" s="4" t="s">
        <v>431</v>
      </c>
    </row>
    <row r="831" spans="1:11">
      <c r="A831" s="4">
        <v>830</v>
      </c>
      <c r="B831" s="4" t="s">
        <v>109</v>
      </c>
      <c r="C831" s="4" t="s">
        <v>1072</v>
      </c>
      <c r="D831" s="4" t="s">
        <v>1073</v>
      </c>
      <c r="E831" s="4" t="s">
        <v>1076</v>
      </c>
      <c r="F831" s="4" t="s">
        <v>1077</v>
      </c>
      <c r="G831" s="4" t="s">
        <v>433</v>
      </c>
      <c r="H831" s="4" t="s">
        <v>434</v>
      </c>
      <c r="I831" s="4" t="s">
        <v>435</v>
      </c>
      <c r="J831" s="4" t="s">
        <v>436</v>
      </c>
      <c r="K831" s="4" t="s">
        <v>432</v>
      </c>
    </row>
    <row r="832" spans="1:11">
      <c r="A832" s="4">
        <v>831</v>
      </c>
      <c r="B832" s="4" t="s">
        <v>109</v>
      </c>
      <c r="C832" s="4" t="s">
        <v>1072</v>
      </c>
      <c r="D832" s="4" t="s">
        <v>1073</v>
      </c>
      <c r="E832" s="4" t="s">
        <v>1076</v>
      </c>
      <c r="F832" s="4" t="s">
        <v>1077</v>
      </c>
      <c r="G832" s="4" t="s">
        <v>433</v>
      </c>
      <c r="H832" s="4" t="s">
        <v>434</v>
      </c>
      <c r="I832" s="4" t="s">
        <v>435</v>
      </c>
      <c r="J832" s="4" t="s">
        <v>436</v>
      </c>
      <c r="K832" s="4" t="s">
        <v>425</v>
      </c>
    </row>
    <row r="833" spans="1:11">
      <c r="A833" s="4">
        <v>832</v>
      </c>
      <c r="B833" s="4" t="s">
        <v>109</v>
      </c>
      <c r="C833" s="4" t="s">
        <v>1072</v>
      </c>
      <c r="D833" s="4" t="s">
        <v>1073</v>
      </c>
      <c r="E833" s="4" t="s">
        <v>1076</v>
      </c>
      <c r="F833" s="4" t="s">
        <v>1077</v>
      </c>
      <c r="G833" s="4" t="s">
        <v>433</v>
      </c>
      <c r="H833" s="4" t="s">
        <v>434</v>
      </c>
      <c r="I833" s="4" t="s">
        <v>435</v>
      </c>
      <c r="J833" s="4" t="s">
        <v>436</v>
      </c>
      <c r="K833" s="4" t="s">
        <v>431</v>
      </c>
    </row>
    <row r="834" spans="1:11">
      <c r="A834" s="4">
        <v>833</v>
      </c>
      <c r="B834" s="4" t="s">
        <v>109</v>
      </c>
      <c r="C834" s="4" t="s">
        <v>1072</v>
      </c>
      <c r="D834" s="4" t="s">
        <v>1073</v>
      </c>
      <c r="E834" s="4" t="s">
        <v>1076</v>
      </c>
      <c r="F834" s="4" t="s">
        <v>1077</v>
      </c>
      <c r="G834" s="4" t="s">
        <v>421</v>
      </c>
      <c r="H834" s="4" t="s">
        <v>422</v>
      </c>
      <c r="I834" s="4" t="s">
        <v>423</v>
      </c>
      <c r="J834" s="4" t="s">
        <v>424</v>
      </c>
      <c r="K834" s="4" t="s">
        <v>425</v>
      </c>
    </row>
    <row r="835" spans="1:11">
      <c r="A835" s="4">
        <v>834</v>
      </c>
      <c r="B835" s="4" t="s">
        <v>109</v>
      </c>
      <c r="C835" s="4" t="s">
        <v>1072</v>
      </c>
      <c r="D835" s="4" t="s">
        <v>1073</v>
      </c>
      <c r="E835" s="4" t="s">
        <v>1078</v>
      </c>
      <c r="F835" s="4" t="s">
        <v>1079</v>
      </c>
      <c r="G835" s="4" t="s">
        <v>421</v>
      </c>
      <c r="H835" s="4" t="s">
        <v>422</v>
      </c>
      <c r="I835" s="4" t="s">
        <v>423</v>
      </c>
      <c r="J835" s="4" t="s">
        <v>424</v>
      </c>
      <c r="K835" s="4" t="s">
        <v>425</v>
      </c>
    </row>
    <row r="836" spans="1:11">
      <c r="A836" s="4">
        <v>835</v>
      </c>
      <c r="B836" s="4" t="s">
        <v>109</v>
      </c>
      <c r="C836" s="4" t="s">
        <v>1072</v>
      </c>
      <c r="D836" s="4" t="s">
        <v>1073</v>
      </c>
      <c r="E836" s="4" t="s">
        <v>1080</v>
      </c>
      <c r="F836" s="4" t="s">
        <v>1081</v>
      </c>
      <c r="G836" s="4" t="s">
        <v>428</v>
      </c>
      <c r="H836" s="4" t="s">
        <v>429</v>
      </c>
      <c r="I836" s="4" t="s">
        <v>430</v>
      </c>
      <c r="J836" s="4" t="s">
        <v>424</v>
      </c>
      <c r="K836" s="4" t="s">
        <v>432</v>
      </c>
    </row>
    <row r="837" spans="1:11">
      <c r="A837" s="4">
        <v>836</v>
      </c>
      <c r="B837" s="4" t="s">
        <v>109</v>
      </c>
      <c r="C837" s="4" t="s">
        <v>1072</v>
      </c>
      <c r="D837" s="4" t="s">
        <v>1073</v>
      </c>
      <c r="E837" s="4" t="s">
        <v>1080</v>
      </c>
      <c r="F837" s="4" t="s">
        <v>1081</v>
      </c>
      <c r="G837" s="4" t="s">
        <v>428</v>
      </c>
      <c r="H837" s="4" t="s">
        <v>429</v>
      </c>
      <c r="I837" s="4" t="s">
        <v>430</v>
      </c>
      <c r="J837" s="4" t="s">
        <v>424</v>
      </c>
      <c r="K837" s="4" t="s">
        <v>431</v>
      </c>
    </row>
    <row r="838" spans="1:11">
      <c r="A838" s="4">
        <v>837</v>
      </c>
      <c r="B838" s="4" t="s">
        <v>109</v>
      </c>
      <c r="C838" s="4" t="s">
        <v>1072</v>
      </c>
      <c r="D838" s="4" t="s">
        <v>1073</v>
      </c>
      <c r="E838" s="4" t="s">
        <v>1080</v>
      </c>
      <c r="F838" s="4" t="s">
        <v>1081</v>
      </c>
      <c r="G838" s="4" t="s">
        <v>433</v>
      </c>
      <c r="H838" s="4" t="s">
        <v>434</v>
      </c>
      <c r="I838" s="4" t="s">
        <v>435</v>
      </c>
      <c r="J838" s="4" t="s">
        <v>436</v>
      </c>
      <c r="K838" s="4" t="s">
        <v>432</v>
      </c>
    </row>
    <row r="839" spans="1:11">
      <c r="A839" s="4">
        <v>838</v>
      </c>
      <c r="B839" s="4" t="s">
        <v>109</v>
      </c>
      <c r="C839" s="4" t="s">
        <v>1072</v>
      </c>
      <c r="D839" s="4" t="s">
        <v>1073</v>
      </c>
      <c r="E839" s="4" t="s">
        <v>1080</v>
      </c>
      <c r="F839" s="4" t="s">
        <v>1081</v>
      </c>
      <c r="G839" s="4" t="s">
        <v>433</v>
      </c>
      <c r="H839" s="4" t="s">
        <v>434</v>
      </c>
      <c r="I839" s="4" t="s">
        <v>435</v>
      </c>
      <c r="J839" s="4" t="s">
        <v>436</v>
      </c>
      <c r="K839" s="4" t="s">
        <v>425</v>
      </c>
    </row>
    <row r="840" spans="1:11">
      <c r="A840" s="4">
        <v>839</v>
      </c>
      <c r="B840" s="4" t="s">
        <v>109</v>
      </c>
      <c r="C840" s="4" t="s">
        <v>1072</v>
      </c>
      <c r="D840" s="4" t="s">
        <v>1073</v>
      </c>
      <c r="E840" s="4" t="s">
        <v>1080</v>
      </c>
      <c r="F840" s="4" t="s">
        <v>1081</v>
      </c>
      <c r="G840" s="4" t="s">
        <v>433</v>
      </c>
      <c r="H840" s="4" t="s">
        <v>434</v>
      </c>
      <c r="I840" s="4" t="s">
        <v>435</v>
      </c>
      <c r="J840" s="4" t="s">
        <v>436</v>
      </c>
      <c r="K840" s="4" t="s">
        <v>431</v>
      </c>
    </row>
    <row r="841" spans="1:11">
      <c r="A841" s="4">
        <v>840</v>
      </c>
      <c r="B841" s="4" t="s">
        <v>109</v>
      </c>
      <c r="C841" s="4" t="s">
        <v>1072</v>
      </c>
      <c r="D841" s="4" t="s">
        <v>1073</v>
      </c>
      <c r="E841" s="4" t="s">
        <v>1080</v>
      </c>
      <c r="F841" s="4" t="s">
        <v>1081</v>
      </c>
      <c r="G841" s="4" t="s">
        <v>421</v>
      </c>
      <c r="H841" s="4" t="s">
        <v>422</v>
      </c>
      <c r="I841" s="4" t="s">
        <v>423</v>
      </c>
      <c r="J841" s="4" t="s">
        <v>424</v>
      </c>
      <c r="K841" s="4" t="s">
        <v>425</v>
      </c>
    </row>
    <row r="842" spans="1:11">
      <c r="A842" s="4">
        <v>841</v>
      </c>
      <c r="B842" s="4" t="s">
        <v>109</v>
      </c>
      <c r="C842" s="4" t="s">
        <v>1072</v>
      </c>
      <c r="D842" s="4" t="s">
        <v>1073</v>
      </c>
      <c r="E842" s="4" t="s">
        <v>1072</v>
      </c>
      <c r="F842" s="4" t="s">
        <v>1073</v>
      </c>
      <c r="G842" s="4" t="s">
        <v>428</v>
      </c>
      <c r="H842" s="4" t="s">
        <v>429</v>
      </c>
      <c r="I842" s="4" t="s">
        <v>430</v>
      </c>
      <c r="J842" s="4" t="s">
        <v>424</v>
      </c>
      <c r="K842" s="4" t="s">
        <v>432</v>
      </c>
    </row>
    <row r="843" spans="1:11">
      <c r="A843" s="4">
        <v>842</v>
      </c>
      <c r="B843" s="4" t="s">
        <v>109</v>
      </c>
      <c r="C843" s="4" t="s">
        <v>1072</v>
      </c>
      <c r="D843" s="4" t="s">
        <v>1073</v>
      </c>
      <c r="E843" s="4" t="s">
        <v>1072</v>
      </c>
      <c r="F843" s="4" t="s">
        <v>1073</v>
      </c>
      <c r="G843" s="4" t="s">
        <v>428</v>
      </c>
      <c r="H843" s="4" t="s">
        <v>429</v>
      </c>
      <c r="I843" s="4" t="s">
        <v>430</v>
      </c>
      <c r="J843" s="4" t="s">
        <v>424</v>
      </c>
      <c r="K843" s="4" t="s">
        <v>431</v>
      </c>
    </row>
    <row r="844" spans="1:11">
      <c r="A844" s="4">
        <v>843</v>
      </c>
      <c r="B844" s="4" t="s">
        <v>109</v>
      </c>
      <c r="C844" s="4" t="s">
        <v>1072</v>
      </c>
      <c r="D844" s="4" t="s">
        <v>1073</v>
      </c>
      <c r="E844" s="4" t="s">
        <v>1072</v>
      </c>
      <c r="F844" s="4" t="s">
        <v>1073</v>
      </c>
      <c r="G844" s="4" t="s">
        <v>433</v>
      </c>
      <c r="H844" s="4" t="s">
        <v>434</v>
      </c>
      <c r="I844" s="4" t="s">
        <v>435</v>
      </c>
      <c r="J844" s="4" t="s">
        <v>436</v>
      </c>
      <c r="K844" s="4" t="s">
        <v>432</v>
      </c>
    </row>
    <row r="845" spans="1:11">
      <c r="A845" s="4">
        <v>844</v>
      </c>
      <c r="B845" s="4" t="s">
        <v>109</v>
      </c>
      <c r="C845" s="4" t="s">
        <v>1072</v>
      </c>
      <c r="D845" s="4" t="s">
        <v>1073</v>
      </c>
      <c r="E845" s="4" t="s">
        <v>1072</v>
      </c>
      <c r="F845" s="4" t="s">
        <v>1073</v>
      </c>
      <c r="G845" s="4" t="s">
        <v>433</v>
      </c>
      <c r="H845" s="4" t="s">
        <v>434</v>
      </c>
      <c r="I845" s="4" t="s">
        <v>435</v>
      </c>
      <c r="J845" s="4" t="s">
        <v>436</v>
      </c>
      <c r="K845" s="4" t="s">
        <v>425</v>
      </c>
    </row>
    <row r="846" spans="1:11">
      <c r="A846" s="4">
        <v>845</v>
      </c>
      <c r="B846" s="4" t="s">
        <v>109</v>
      </c>
      <c r="C846" s="4" t="s">
        <v>1072</v>
      </c>
      <c r="D846" s="4" t="s">
        <v>1073</v>
      </c>
      <c r="E846" s="4" t="s">
        <v>1072</v>
      </c>
      <c r="F846" s="4" t="s">
        <v>1073</v>
      </c>
      <c r="G846" s="4" t="s">
        <v>433</v>
      </c>
      <c r="H846" s="4" t="s">
        <v>434</v>
      </c>
      <c r="I846" s="4" t="s">
        <v>435</v>
      </c>
      <c r="J846" s="4" t="s">
        <v>436</v>
      </c>
      <c r="K846" s="4" t="s">
        <v>431</v>
      </c>
    </row>
    <row r="847" spans="1:11">
      <c r="A847" s="4">
        <v>846</v>
      </c>
      <c r="B847" s="4" t="s">
        <v>109</v>
      </c>
      <c r="C847" s="4" t="s">
        <v>1072</v>
      </c>
      <c r="D847" s="4" t="s">
        <v>1073</v>
      </c>
      <c r="E847" s="4" t="s">
        <v>1072</v>
      </c>
      <c r="F847" s="4" t="s">
        <v>1073</v>
      </c>
      <c r="G847" s="4" t="s">
        <v>421</v>
      </c>
      <c r="H847" s="4" t="s">
        <v>422</v>
      </c>
      <c r="I847" s="4" t="s">
        <v>423</v>
      </c>
      <c r="J847" s="4" t="s">
        <v>424</v>
      </c>
      <c r="K847" s="4" t="s">
        <v>425</v>
      </c>
    </row>
    <row r="848" spans="1:11">
      <c r="A848" s="4">
        <v>847</v>
      </c>
      <c r="B848" s="4" t="s">
        <v>109</v>
      </c>
      <c r="C848" s="4" t="s">
        <v>1082</v>
      </c>
      <c r="D848" s="4" t="s">
        <v>1083</v>
      </c>
      <c r="E848" s="4" t="s">
        <v>1084</v>
      </c>
      <c r="F848" s="4" t="s">
        <v>1085</v>
      </c>
      <c r="G848" s="4" t="s">
        <v>428</v>
      </c>
      <c r="H848" s="4" t="s">
        <v>429</v>
      </c>
      <c r="I848" s="4" t="s">
        <v>430</v>
      </c>
      <c r="J848" s="4" t="s">
        <v>424</v>
      </c>
      <c r="K848" s="4" t="s">
        <v>432</v>
      </c>
    </row>
    <row r="849" spans="1:11">
      <c r="A849" s="4">
        <v>848</v>
      </c>
      <c r="B849" s="4" t="s">
        <v>109</v>
      </c>
      <c r="C849" s="4" t="s">
        <v>1082</v>
      </c>
      <c r="D849" s="4" t="s">
        <v>1083</v>
      </c>
      <c r="E849" s="4" t="s">
        <v>1084</v>
      </c>
      <c r="F849" s="4" t="s">
        <v>1085</v>
      </c>
      <c r="G849" s="4" t="s">
        <v>428</v>
      </c>
      <c r="H849" s="4" t="s">
        <v>429</v>
      </c>
      <c r="I849" s="4" t="s">
        <v>430</v>
      </c>
      <c r="J849" s="4" t="s">
        <v>424</v>
      </c>
      <c r="K849" s="4" t="s">
        <v>431</v>
      </c>
    </row>
    <row r="850" spans="1:11">
      <c r="A850" s="4">
        <v>849</v>
      </c>
      <c r="B850" s="4" t="s">
        <v>109</v>
      </c>
      <c r="C850" s="4" t="s">
        <v>1082</v>
      </c>
      <c r="D850" s="4" t="s">
        <v>1083</v>
      </c>
      <c r="E850" s="4" t="s">
        <v>1084</v>
      </c>
      <c r="F850" s="4" t="s">
        <v>1085</v>
      </c>
      <c r="G850" s="4" t="s">
        <v>433</v>
      </c>
      <c r="H850" s="4" t="s">
        <v>434</v>
      </c>
      <c r="I850" s="4" t="s">
        <v>435</v>
      </c>
      <c r="J850" s="4" t="s">
        <v>436</v>
      </c>
      <c r="K850" s="4" t="s">
        <v>432</v>
      </c>
    </row>
    <row r="851" spans="1:11">
      <c r="A851" s="4">
        <v>850</v>
      </c>
      <c r="B851" s="4" t="s">
        <v>109</v>
      </c>
      <c r="C851" s="4" t="s">
        <v>1082</v>
      </c>
      <c r="D851" s="4" t="s">
        <v>1083</v>
      </c>
      <c r="E851" s="4" t="s">
        <v>1084</v>
      </c>
      <c r="F851" s="4" t="s">
        <v>1085</v>
      </c>
      <c r="G851" s="4" t="s">
        <v>433</v>
      </c>
      <c r="H851" s="4" t="s">
        <v>434</v>
      </c>
      <c r="I851" s="4" t="s">
        <v>435</v>
      </c>
      <c r="J851" s="4" t="s">
        <v>436</v>
      </c>
      <c r="K851" s="4" t="s">
        <v>425</v>
      </c>
    </row>
    <row r="852" spans="1:11">
      <c r="A852" s="4">
        <v>851</v>
      </c>
      <c r="B852" s="4" t="s">
        <v>109</v>
      </c>
      <c r="C852" s="4" t="s">
        <v>1082</v>
      </c>
      <c r="D852" s="4" t="s">
        <v>1083</v>
      </c>
      <c r="E852" s="4" t="s">
        <v>1084</v>
      </c>
      <c r="F852" s="4" t="s">
        <v>1085</v>
      </c>
      <c r="G852" s="4" t="s">
        <v>433</v>
      </c>
      <c r="H852" s="4" t="s">
        <v>434</v>
      </c>
      <c r="I852" s="4" t="s">
        <v>435</v>
      </c>
      <c r="J852" s="4" t="s">
        <v>436</v>
      </c>
      <c r="K852" s="4" t="s">
        <v>431</v>
      </c>
    </row>
    <row r="853" spans="1:11">
      <c r="A853" s="4">
        <v>852</v>
      </c>
      <c r="B853" s="4" t="s">
        <v>109</v>
      </c>
      <c r="C853" s="4" t="s">
        <v>1082</v>
      </c>
      <c r="D853" s="4" t="s">
        <v>1083</v>
      </c>
      <c r="E853" s="4" t="s">
        <v>1084</v>
      </c>
      <c r="F853" s="4" t="s">
        <v>1085</v>
      </c>
      <c r="G853" s="4" t="s">
        <v>1086</v>
      </c>
      <c r="H853" s="4" t="s">
        <v>1087</v>
      </c>
      <c r="I853" s="4" t="s">
        <v>1088</v>
      </c>
      <c r="J853" s="4" t="s">
        <v>587</v>
      </c>
      <c r="K853" s="4" t="s">
        <v>425</v>
      </c>
    </row>
    <row r="854" spans="1:11">
      <c r="A854" s="4">
        <v>853</v>
      </c>
      <c r="B854" s="4" t="s">
        <v>109</v>
      </c>
      <c r="C854" s="4" t="s">
        <v>1082</v>
      </c>
      <c r="D854" s="4" t="s">
        <v>1083</v>
      </c>
      <c r="E854" s="4" t="s">
        <v>1084</v>
      </c>
      <c r="F854" s="4" t="s">
        <v>1085</v>
      </c>
      <c r="G854" s="4" t="s">
        <v>421</v>
      </c>
      <c r="H854" s="4" t="s">
        <v>422</v>
      </c>
      <c r="I854" s="4" t="s">
        <v>423</v>
      </c>
      <c r="J854" s="4" t="s">
        <v>424</v>
      </c>
      <c r="K854" s="4" t="s">
        <v>425</v>
      </c>
    </row>
    <row r="855" spans="1:11">
      <c r="A855" s="4">
        <v>854</v>
      </c>
      <c r="B855" s="4" t="s">
        <v>109</v>
      </c>
      <c r="C855" s="4" t="s">
        <v>1082</v>
      </c>
      <c r="D855" s="4" t="s">
        <v>1083</v>
      </c>
      <c r="E855" s="4" t="s">
        <v>1089</v>
      </c>
      <c r="F855" s="4" t="s">
        <v>1090</v>
      </c>
      <c r="G855" s="4" t="s">
        <v>428</v>
      </c>
      <c r="H855" s="4" t="s">
        <v>429</v>
      </c>
      <c r="I855" s="4" t="s">
        <v>430</v>
      </c>
      <c r="J855" s="4" t="s">
        <v>424</v>
      </c>
      <c r="K855" s="4" t="s">
        <v>432</v>
      </c>
    </row>
    <row r="856" spans="1:11">
      <c r="A856" s="4">
        <v>855</v>
      </c>
      <c r="B856" s="4" t="s">
        <v>109</v>
      </c>
      <c r="C856" s="4" t="s">
        <v>1082</v>
      </c>
      <c r="D856" s="4" t="s">
        <v>1083</v>
      </c>
      <c r="E856" s="4" t="s">
        <v>1089</v>
      </c>
      <c r="F856" s="4" t="s">
        <v>1090</v>
      </c>
      <c r="G856" s="4" t="s">
        <v>428</v>
      </c>
      <c r="H856" s="4" t="s">
        <v>429</v>
      </c>
      <c r="I856" s="4" t="s">
        <v>430</v>
      </c>
      <c r="J856" s="4" t="s">
        <v>424</v>
      </c>
      <c r="K856" s="4" t="s">
        <v>431</v>
      </c>
    </row>
    <row r="857" spans="1:11">
      <c r="A857" s="4">
        <v>856</v>
      </c>
      <c r="B857" s="4" t="s">
        <v>109</v>
      </c>
      <c r="C857" s="4" t="s">
        <v>1082</v>
      </c>
      <c r="D857" s="4" t="s">
        <v>1083</v>
      </c>
      <c r="E857" s="4" t="s">
        <v>1089</v>
      </c>
      <c r="F857" s="4" t="s">
        <v>1090</v>
      </c>
      <c r="G857" s="4" t="s">
        <v>433</v>
      </c>
      <c r="H857" s="4" t="s">
        <v>434</v>
      </c>
      <c r="I857" s="4" t="s">
        <v>435</v>
      </c>
      <c r="J857" s="4" t="s">
        <v>436</v>
      </c>
      <c r="K857" s="4" t="s">
        <v>432</v>
      </c>
    </row>
    <row r="858" spans="1:11">
      <c r="A858" s="4">
        <v>857</v>
      </c>
      <c r="B858" s="4" t="s">
        <v>109</v>
      </c>
      <c r="C858" s="4" t="s">
        <v>1082</v>
      </c>
      <c r="D858" s="4" t="s">
        <v>1083</v>
      </c>
      <c r="E858" s="4" t="s">
        <v>1089</v>
      </c>
      <c r="F858" s="4" t="s">
        <v>1090</v>
      </c>
      <c r="G858" s="4" t="s">
        <v>433</v>
      </c>
      <c r="H858" s="4" t="s">
        <v>434</v>
      </c>
      <c r="I858" s="4" t="s">
        <v>435</v>
      </c>
      <c r="J858" s="4" t="s">
        <v>436</v>
      </c>
      <c r="K858" s="4" t="s">
        <v>425</v>
      </c>
    </row>
    <row r="859" spans="1:11">
      <c r="A859" s="4">
        <v>858</v>
      </c>
      <c r="B859" s="4" t="s">
        <v>109</v>
      </c>
      <c r="C859" s="4" t="s">
        <v>1082</v>
      </c>
      <c r="D859" s="4" t="s">
        <v>1083</v>
      </c>
      <c r="E859" s="4" t="s">
        <v>1089</v>
      </c>
      <c r="F859" s="4" t="s">
        <v>1090</v>
      </c>
      <c r="G859" s="4" t="s">
        <v>433</v>
      </c>
      <c r="H859" s="4" t="s">
        <v>434</v>
      </c>
      <c r="I859" s="4" t="s">
        <v>435</v>
      </c>
      <c r="J859" s="4" t="s">
        <v>436</v>
      </c>
      <c r="K859" s="4" t="s">
        <v>431</v>
      </c>
    </row>
    <row r="860" spans="1:11">
      <c r="A860" s="4">
        <v>859</v>
      </c>
      <c r="B860" s="4" t="s">
        <v>109</v>
      </c>
      <c r="C860" s="4" t="s">
        <v>1082</v>
      </c>
      <c r="D860" s="4" t="s">
        <v>1083</v>
      </c>
      <c r="E860" s="4" t="s">
        <v>1089</v>
      </c>
      <c r="F860" s="4" t="s">
        <v>1090</v>
      </c>
      <c r="G860" s="4" t="s">
        <v>1086</v>
      </c>
      <c r="H860" s="4" t="s">
        <v>1087</v>
      </c>
      <c r="I860" s="4" t="s">
        <v>1088</v>
      </c>
      <c r="J860" s="4" t="s">
        <v>587</v>
      </c>
      <c r="K860" s="4" t="s">
        <v>425</v>
      </c>
    </row>
    <row r="861" spans="1:11">
      <c r="A861" s="4">
        <v>860</v>
      </c>
      <c r="B861" s="4" t="s">
        <v>109</v>
      </c>
      <c r="C861" s="4" t="s">
        <v>1082</v>
      </c>
      <c r="D861" s="4" t="s">
        <v>1083</v>
      </c>
      <c r="E861" s="4" t="s">
        <v>1089</v>
      </c>
      <c r="F861" s="4" t="s">
        <v>1090</v>
      </c>
      <c r="G861" s="4" t="s">
        <v>421</v>
      </c>
      <c r="H861" s="4" t="s">
        <v>422</v>
      </c>
      <c r="I861" s="4" t="s">
        <v>423</v>
      </c>
      <c r="J861" s="4" t="s">
        <v>424</v>
      </c>
      <c r="K861" s="4" t="s">
        <v>425</v>
      </c>
    </row>
    <row r="862" spans="1:11">
      <c r="A862" s="4">
        <v>861</v>
      </c>
      <c r="B862" s="4" t="s">
        <v>109</v>
      </c>
      <c r="C862" s="4" t="s">
        <v>1082</v>
      </c>
      <c r="D862" s="4" t="s">
        <v>1083</v>
      </c>
      <c r="E862" s="4" t="s">
        <v>1091</v>
      </c>
      <c r="F862" s="4" t="s">
        <v>1092</v>
      </c>
      <c r="G862" s="4" t="s">
        <v>428</v>
      </c>
      <c r="H862" s="4" t="s">
        <v>429</v>
      </c>
      <c r="I862" s="4" t="s">
        <v>430</v>
      </c>
      <c r="J862" s="4" t="s">
        <v>424</v>
      </c>
      <c r="K862" s="4" t="s">
        <v>431</v>
      </c>
    </row>
    <row r="863" spans="1:11">
      <c r="A863" s="4">
        <v>862</v>
      </c>
      <c r="B863" s="4" t="s">
        <v>109</v>
      </c>
      <c r="C863" s="4" t="s">
        <v>1082</v>
      </c>
      <c r="D863" s="4" t="s">
        <v>1083</v>
      </c>
      <c r="E863" s="4" t="s">
        <v>1091</v>
      </c>
      <c r="F863" s="4" t="s">
        <v>1092</v>
      </c>
      <c r="G863" s="4" t="s">
        <v>428</v>
      </c>
      <c r="H863" s="4" t="s">
        <v>429</v>
      </c>
      <c r="I863" s="4" t="s">
        <v>430</v>
      </c>
      <c r="J863" s="4" t="s">
        <v>424</v>
      </c>
      <c r="K863" s="4" t="s">
        <v>432</v>
      </c>
    </row>
    <row r="864" spans="1:11">
      <c r="A864" s="4">
        <v>863</v>
      </c>
      <c r="B864" s="4" t="s">
        <v>109</v>
      </c>
      <c r="C864" s="4" t="s">
        <v>1082</v>
      </c>
      <c r="D864" s="4" t="s">
        <v>1083</v>
      </c>
      <c r="E864" s="4" t="s">
        <v>1091</v>
      </c>
      <c r="F864" s="4" t="s">
        <v>1092</v>
      </c>
      <c r="G864" s="4" t="s">
        <v>433</v>
      </c>
      <c r="H864" s="4" t="s">
        <v>434</v>
      </c>
      <c r="I864" s="4" t="s">
        <v>435</v>
      </c>
      <c r="J864" s="4" t="s">
        <v>436</v>
      </c>
      <c r="K864" s="4" t="s">
        <v>425</v>
      </c>
    </row>
    <row r="865" spans="1:11">
      <c r="A865" s="4">
        <v>864</v>
      </c>
      <c r="B865" s="4" t="s">
        <v>109</v>
      </c>
      <c r="C865" s="4" t="s">
        <v>1082</v>
      </c>
      <c r="D865" s="4" t="s">
        <v>1083</v>
      </c>
      <c r="E865" s="4" t="s">
        <v>1091</v>
      </c>
      <c r="F865" s="4" t="s">
        <v>1092</v>
      </c>
      <c r="G865" s="4" t="s">
        <v>433</v>
      </c>
      <c r="H865" s="4" t="s">
        <v>434</v>
      </c>
      <c r="I865" s="4" t="s">
        <v>435</v>
      </c>
      <c r="J865" s="4" t="s">
        <v>436</v>
      </c>
      <c r="K865" s="4" t="s">
        <v>431</v>
      </c>
    </row>
    <row r="866" spans="1:11">
      <c r="A866" s="4">
        <v>865</v>
      </c>
      <c r="B866" s="4" t="s">
        <v>109</v>
      </c>
      <c r="C866" s="4" t="s">
        <v>1082</v>
      </c>
      <c r="D866" s="4" t="s">
        <v>1083</v>
      </c>
      <c r="E866" s="4" t="s">
        <v>1091</v>
      </c>
      <c r="F866" s="4" t="s">
        <v>1092</v>
      </c>
      <c r="G866" s="4" t="s">
        <v>433</v>
      </c>
      <c r="H866" s="4" t="s">
        <v>434</v>
      </c>
      <c r="I866" s="4" t="s">
        <v>435</v>
      </c>
      <c r="J866" s="4" t="s">
        <v>436</v>
      </c>
      <c r="K866" s="4" t="s">
        <v>432</v>
      </c>
    </row>
    <row r="867" spans="1:11">
      <c r="A867" s="4">
        <v>866</v>
      </c>
      <c r="B867" s="4" t="s">
        <v>109</v>
      </c>
      <c r="C867" s="4" t="s">
        <v>1082</v>
      </c>
      <c r="D867" s="4" t="s">
        <v>1083</v>
      </c>
      <c r="E867" s="4" t="s">
        <v>1091</v>
      </c>
      <c r="F867" s="4" t="s">
        <v>1092</v>
      </c>
      <c r="G867" s="4" t="s">
        <v>1086</v>
      </c>
      <c r="H867" s="4" t="s">
        <v>1087</v>
      </c>
      <c r="I867" s="4" t="s">
        <v>1088</v>
      </c>
      <c r="J867" s="4" t="s">
        <v>587</v>
      </c>
      <c r="K867" s="4" t="s">
        <v>425</v>
      </c>
    </row>
    <row r="868" spans="1:11">
      <c r="A868" s="4">
        <v>867</v>
      </c>
      <c r="B868" s="4" t="s">
        <v>109</v>
      </c>
      <c r="C868" s="4" t="s">
        <v>1082</v>
      </c>
      <c r="D868" s="4" t="s">
        <v>1083</v>
      </c>
      <c r="E868" s="4" t="s">
        <v>1091</v>
      </c>
      <c r="F868" s="4" t="s">
        <v>1092</v>
      </c>
      <c r="G868" s="4" t="s">
        <v>421</v>
      </c>
      <c r="H868" s="4" t="s">
        <v>422</v>
      </c>
      <c r="I868" s="4" t="s">
        <v>423</v>
      </c>
      <c r="J868" s="4" t="s">
        <v>424</v>
      </c>
      <c r="K868" s="4" t="s">
        <v>425</v>
      </c>
    </row>
    <row r="869" spans="1:11">
      <c r="A869" s="4">
        <v>868</v>
      </c>
      <c r="B869" s="4" t="s">
        <v>109</v>
      </c>
      <c r="C869" s="4" t="s">
        <v>1082</v>
      </c>
      <c r="D869" s="4" t="s">
        <v>1083</v>
      </c>
      <c r="E869" s="4" t="s">
        <v>1093</v>
      </c>
      <c r="F869" s="4" t="s">
        <v>1094</v>
      </c>
      <c r="G869" s="4" t="s">
        <v>421</v>
      </c>
      <c r="H869" s="4" t="s">
        <v>422</v>
      </c>
      <c r="I869" s="4" t="s">
        <v>423</v>
      </c>
      <c r="J869" s="4" t="s">
        <v>424</v>
      </c>
      <c r="K869" s="4" t="s">
        <v>425</v>
      </c>
    </row>
    <row r="870" spans="1:11">
      <c r="A870" s="4">
        <v>869</v>
      </c>
      <c r="B870" s="4" t="s">
        <v>109</v>
      </c>
      <c r="C870" s="4" t="s">
        <v>1082</v>
      </c>
      <c r="D870" s="4" t="s">
        <v>1083</v>
      </c>
      <c r="E870" s="4" t="s">
        <v>1095</v>
      </c>
      <c r="F870" s="4" t="s">
        <v>1096</v>
      </c>
      <c r="G870" s="4" t="s">
        <v>428</v>
      </c>
      <c r="H870" s="4" t="s">
        <v>429</v>
      </c>
      <c r="I870" s="4" t="s">
        <v>430</v>
      </c>
      <c r="J870" s="4" t="s">
        <v>424</v>
      </c>
      <c r="K870" s="4" t="s">
        <v>431</v>
      </c>
    </row>
    <row r="871" spans="1:11">
      <c r="A871" s="4">
        <v>870</v>
      </c>
      <c r="B871" s="4" t="s">
        <v>109</v>
      </c>
      <c r="C871" s="4" t="s">
        <v>1082</v>
      </c>
      <c r="D871" s="4" t="s">
        <v>1083</v>
      </c>
      <c r="E871" s="4" t="s">
        <v>1095</v>
      </c>
      <c r="F871" s="4" t="s">
        <v>1096</v>
      </c>
      <c r="G871" s="4" t="s">
        <v>428</v>
      </c>
      <c r="H871" s="4" t="s">
        <v>429</v>
      </c>
      <c r="I871" s="4" t="s">
        <v>430</v>
      </c>
      <c r="J871" s="4" t="s">
        <v>424</v>
      </c>
      <c r="K871" s="4" t="s">
        <v>432</v>
      </c>
    </row>
    <row r="872" spans="1:11">
      <c r="A872" s="4">
        <v>871</v>
      </c>
      <c r="B872" s="4" t="s">
        <v>109</v>
      </c>
      <c r="C872" s="4" t="s">
        <v>1082</v>
      </c>
      <c r="D872" s="4" t="s">
        <v>1083</v>
      </c>
      <c r="E872" s="4" t="s">
        <v>1095</v>
      </c>
      <c r="F872" s="4" t="s">
        <v>1096</v>
      </c>
      <c r="G872" s="4" t="s">
        <v>433</v>
      </c>
      <c r="H872" s="4" t="s">
        <v>434</v>
      </c>
      <c r="I872" s="4" t="s">
        <v>435</v>
      </c>
      <c r="J872" s="4" t="s">
        <v>436</v>
      </c>
      <c r="K872" s="4" t="s">
        <v>431</v>
      </c>
    </row>
    <row r="873" spans="1:11">
      <c r="A873" s="4">
        <v>872</v>
      </c>
      <c r="B873" s="4" t="s">
        <v>109</v>
      </c>
      <c r="C873" s="4" t="s">
        <v>1082</v>
      </c>
      <c r="D873" s="4" t="s">
        <v>1083</v>
      </c>
      <c r="E873" s="4" t="s">
        <v>1095</v>
      </c>
      <c r="F873" s="4" t="s">
        <v>1096</v>
      </c>
      <c r="G873" s="4" t="s">
        <v>433</v>
      </c>
      <c r="H873" s="4" t="s">
        <v>434</v>
      </c>
      <c r="I873" s="4" t="s">
        <v>435</v>
      </c>
      <c r="J873" s="4" t="s">
        <v>436</v>
      </c>
      <c r="K873" s="4" t="s">
        <v>432</v>
      </c>
    </row>
    <row r="874" spans="1:11">
      <c r="A874" s="4">
        <v>873</v>
      </c>
      <c r="B874" s="4" t="s">
        <v>109</v>
      </c>
      <c r="C874" s="4" t="s">
        <v>1082</v>
      </c>
      <c r="D874" s="4" t="s">
        <v>1083</v>
      </c>
      <c r="E874" s="4" t="s">
        <v>1095</v>
      </c>
      <c r="F874" s="4" t="s">
        <v>1096</v>
      </c>
      <c r="G874" s="4" t="s">
        <v>433</v>
      </c>
      <c r="H874" s="4" t="s">
        <v>434</v>
      </c>
      <c r="I874" s="4" t="s">
        <v>435</v>
      </c>
      <c r="J874" s="4" t="s">
        <v>436</v>
      </c>
      <c r="K874" s="4" t="s">
        <v>425</v>
      </c>
    </row>
    <row r="875" spans="1:11">
      <c r="A875" s="4">
        <v>874</v>
      </c>
      <c r="B875" s="4" t="s">
        <v>109</v>
      </c>
      <c r="C875" s="4" t="s">
        <v>1082</v>
      </c>
      <c r="D875" s="4" t="s">
        <v>1083</v>
      </c>
      <c r="E875" s="4" t="s">
        <v>1095</v>
      </c>
      <c r="F875" s="4" t="s">
        <v>1096</v>
      </c>
      <c r="G875" s="4" t="s">
        <v>1086</v>
      </c>
      <c r="H875" s="4" t="s">
        <v>1087</v>
      </c>
      <c r="I875" s="4" t="s">
        <v>1088</v>
      </c>
      <c r="J875" s="4" t="s">
        <v>587</v>
      </c>
      <c r="K875" s="4" t="s">
        <v>425</v>
      </c>
    </row>
    <row r="876" spans="1:11">
      <c r="A876" s="4">
        <v>875</v>
      </c>
      <c r="B876" s="4" t="s">
        <v>109</v>
      </c>
      <c r="C876" s="4" t="s">
        <v>1082</v>
      </c>
      <c r="D876" s="4" t="s">
        <v>1083</v>
      </c>
      <c r="E876" s="4" t="s">
        <v>1095</v>
      </c>
      <c r="F876" s="4" t="s">
        <v>1096</v>
      </c>
      <c r="G876" s="4" t="s">
        <v>421</v>
      </c>
      <c r="H876" s="4" t="s">
        <v>422</v>
      </c>
      <c r="I876" s="4" t="s">
        <v>423</v>
      </c>
      <c r="J876" s="4" t="s">
        <v>424</v>
      </c>
      <c r="K876" s="4" t="s">
        <v>425</v>
      </c>
    </row>
    <row r="877" spans="1:11">
      <c r="A877" s="4">
        <v>876</v>
      </c>
      <c r="B877" s="4" t="s">
        <v>109</v>
      </c>
      <c r="C877" s="4" t="s">
        <v>1082</v>
      </c>
      <c r="D877" s="4" t="s">
        <v>1083</v>
      </c>
      <c r="E877" s="4" t="s">
        <v>1097</v>
      </c>
      <c r="F877" s="4" t="s">
        <v>1098</v>
      </c>
      <c r="G877" s="4" t="s">
        <v>428</v>
      </c>
      <c r="H877" s="4" t="s">
        <v>429</v>
      </c>
      <c r="I877" s="4" t="s">
        <v>430</v>
      </c>
      <c r="J877" s="4" t="s">
        <v>424</v>
      </c>
      <c r="K877" s="4" t="s">
        <v>432</v>
      </c>
    </row>
    <row r="878" spans="1:11">
      <c r="A878" s="4">
        <v>877</v>
      </c>
      <c r="B878" s="4" t="s">
        <v>109</v>
      </c>
      <c r="C878" s="4" t="s">
        <v>1082</v>
      </c>
      <c r="D878" s="4" t="s">
        <v>1083</v>
      </c>
      <c r="E878" s="4" t="s">
        <v>1097</v>
      </c>
      <c r="F878" s="4" t="s">
        <v>1098</v>
      </c>
      <c r="G878" s="4" t="s">
        <v>428</v>
      </c>
      <c r="H878" s="4" t="s">
        <v>429</v>
      </c>
      <c r="I878" s="4" t="s">
        <v>430</v>
      </c>
      <c r="J878" s="4" t="s">
        <v>424</v>
      </c>
      <c r="K878" s="4" t="s">
        <v>431</v>
      </c>
    </row>
    <row r="879" spans="1:11">
      <c r="A879" s="4">
        <v>878</v>
      </c>
      <c r="B879" s="4" t="s">
        <v>109</v>
      </c>
      <c r="C879" s="4" t="s">
        <v>1082</v>
      </c>
      <c r="D879" s="4" t="s">
        <v>1083</v>
      </c>
      <c r="E879" s="4" t="s">
        <v>1097</v>
      </c>
      <c r="F879" s="4" t="s">
        <v>1098</v>
      </c>
      <c r="G879" s="4" t="s">
        <v>433</v>
      </c>
      <c r="H879" s="4" t="s">
        <v>434</v>
      </c>
      <c r="I879" s="4" t="s">
        <v>435</v>
      </c>
      <c r="J879" s="4" t="s">
        <v>436</v>
      </c>
      <c r="K879" s="4" t="s">
        <v>425</v>
      </c>
    </row>
    <row r="880" spans="1:11">
      <c r="A880" s="4">
        <v>879</v>
      </c>
      <c r="B880" s="4" t="s">
        <v>109</v>
      </c>
      <c r="C880" s="4" t="s">
        <v>1082</v>
      </c>
      <c r="D880" s="4" t="s">
        <v>1083</v>
      </c>
      <c r="E880" s="4" t="s">
        <v>1097</v>
      </c>
      <c r="F880" s="4" t="s">
        <v>1098</v>
      </c>
      <c r="G880" s="4" t="s">
        <v>433</v>
      </c>
      <c r="H880" s="4" t="s">
        <v>434</v>
      </c>
      <c r="I880" s="4" t="s">
        <v>435</v>
      </c>
      <c r="J880" s="4" t="s">
        <v>436</v>
      </c>
      <c r="K880" s="4" t="s">
        <v>431</v>
      </c>
    </row>
    <row r="881" spans="1:11">
      <c r="A881" s="4">
        <v>880</v>
      </c>
      <c r="B881" s="4" t="s">
        <v>109</v>
      </c>
      <c r="C881" s="4" t="s">
        <v>1082</v>
      </c>
      <c r="D881" s="4" t="s">
        <v>1083</v>
      </c>
      <c r="E881" s="4" t="s">
        <v>1097</v>
      </c>
      <c r="F881" s="4" t="s">
        <v>1098</v>
      </c>
      <c r="G881" s="4" t="s">
        <v>433</v>
      </c>
      <c r="H881" s="4" t="s">
        <v>434</v>
      </c>
      <c r="I881" s="4" t="s">
        <v>435</v>
      </c>
      <c r="J881" s="4" t="s">
        <v>436</v>
      </c>
      <c r="K881" s="4" t="s">
        <v>432</v>
      </c>
    </row>
    <row r="882" spans="1:11">
      <c r="A882" s="4">
        <v>881</v>
      </c>
      <c r="B882" s="4" t="s">
        <v>109</v>
      </c>
      <c r="C882" s="4" t="s">
        <v>1082</v>
      </c>
      <c r="D882" s="4" t="s">
        <v>1083</v>
      </c>
      <c r="E882" s="4" t="s">
        <v>1097</v>
      </c>
      <c r="F882" s="4" t="s">
        <v>1098</v>
      </c>
      <c r="G882" s="4" t="s">
        <v>1086</v>
      </c>
      <c r="H882" s="4" t="s">
        <v>1087</v>
      </c>
      <c r="I882" s="4" t="s">
        <v>1088</v>
      </c>
      <c r="J882" s="4" t="s">
        <v>587</v>
      </c>
      <c r="K882" s="4" t="s">
        <v>425</v>
      </c>
    </row>
    <row r="883" spans="1:11">
      <c r="A883" s="4">
        <v>882</v>
      </c>
      <c r="B883" s="4" t="s">
        <v>109</v>
      </c>
      <c r="C883" s="4" t="s">
        <v>1082</v>
      </c>
      <c r="D883" s="4" t="s">
        <v>1083</v>
      </c>
      <c r="E883" s="4" t="s">
        <v>1097</v>
      </c>
      <c r="F883" s="4" t="s">
        <v>1098</v>
      </c>
      <c r="G883" s="4" t="s">
        <v>421</v>
      </c>
      <c r="H883" s="4" t="s">
        <v>422</v>
      </c>
      <c r="I883" s="4" t="s">
        <v>423</v>
      </c>
      <c r="J883" s="4" t="s">
        <v>424</v>
      </c>
      <c r="K883" s="4" t="s">
        <v>425</v>
      </c>
    </row>
    <row r="884" spans="1:11">
      <c r="A884" s="4">
        <v>883</v>
      </c>
      <c r="B884" s="4" t="s">
        <v>109</v>
      </c>
      <c r="C884" s="4" t="s">
        <v>1082</v>
      </c>
      <c r="D884" s="4" t="s">
        <v>1083</v>
      </c>
      <c r="E884" s="4" t="s">
        <v>1099</v>
      </c>
      <c r="F884" s="4" t="s">
        <v>1100</v>
      </c>
      <c r="G884" s="4" t="s">
        <v>428</v>
      </c>
      <c r="H884" s="4" t="s">
        <v>429</v>
      </c>
      <c r="I884" s="4" t="s">
        <v>430</v>
      </c>
      <c r="J884" s="4" t="s">
        <v>424</v>
      </c>
      <c r="K884" s="4" t="s">
        <v>432</v>
      </c>
    </row>
    <row r="885" spans="1:11">
      <c r="A885" s="4">
        <v>884</v>
      </c>
      <c r="B885" s="4" t="s">
        <v>109</v>
      </c>
      <c r="C885" s="4" t="s">
        <v>1082</v>
      </c>
      <c r="D885" s="4" t="s">
        <v>1083</v>
      </c>
      <c r="E885" s="4" t="s">
        <v>1099</v>
      </c>
      <c r="F885" s="4" t="s">
        <v>1100</v>
      </c>
      <c r="G885" s="4" t="s">
        <v>428</v>
      </c>
      <c r="H885" s="4" t="s">
        <v>429</v>
      </c>
      <c r="I885" s="4" t="s">
        <v>430</v>
      </c>
      <c r="J885" s="4" t="s">
        <v>424</v>
      </c>
      <c r="K885" s="4" t="s">
        <v>431</v>
      </c>
    </row>
    <row r="886" spans="1:11">
      <c r="A886" s="4">
        <v>885</v>
      </c>
      <c r="B886" s="4" t="s">
        <v>109</v>
      </c>
      <c r="C886" s="4" t="s">
        <v>1082</v>
      </c>
      <c r="D886" s="4" t="s">
        <v>1083</v>
      </c>
      <c r="E886" s="4" t="s">
        <v>1099</v>
      </c>
      <c r="F886" s="4" t="s">
        <v>1100</v>
      </c>
      <c r="G886" s="4" t="s">
        <v>433</v>
      </c>
      <c r="H886" s="4" t="s">
        <v>434</v>
      </c>
      <c r="I886" s="4" t="s">
        <v>435</v>
      </c>
      <c r="J886" s="4" t="s">
        <v>436</v>
      </c>
      <c r="K886" s="4" t="s">
        <v>432</v>
      </c>
    </row>
    <row r="887" spans="1:11">
      <c r="A887" s="4">
        <v>886</v>
      </c>
      <c r="B887" s="4" t="s">
        <v>109</v>
      </c>
      <c r="C887" s="4" t="s">
        <v>1082</v>
      </c>
      <c r="D887" s="4" t="s">
        <v>1083</v>
      </c>
      <c r="E887" s="4" t="s">
        <v>1099</v>
      </c>
      <c r="F887" s="4" t="s">
        <v>1100</v>
      </c>
      <c r="G887" s="4" t="s">
        <v>433</v>
      </c>
      <c r="H887" s="4" t="s">
        <v>434</v>
      </c>
      <c r="I887" s="4" t="s">
        <v>435</v>
      </c>
      <c r="J887" s="4" t="s">
        <v>436</v>
      </c>
      <c r="K887" s="4" t="s">
        <v>425</v>
      </c>
    </row>
    <row r="888" spans="1:11">
      <c r="A888" s="4">
        <v>887</v>
      </c>
      <c r="B888" s="4" t="s">
        <v>109</v>
      </c>
      <c r="C888" s="4" t="s">
        <v>1082</v>
      </c>
      <c r="D888" s="4" t="s">
        <v>1083</v>
      </c>
      <c r="E888" s="4" t="s">
        <v>1099</v>
      </c>
      <c r="F888" s="4" t="s">
        <v>1100</v>
      </c>
      <c r="G888" s="4" t="s">
        <v>433</v>
      </c>
      <c r="H888" s="4" t="s">
        <v>434</v>
      </c>
      <c r="I888" s="4" t="s">
        <v>435</v>
      </c>
      <c r="J888" s="4" t="s">
        <v>436</v>
      </c>
      <c r="K888" s="4" t="s">
        <v>431</v>
      </c>
    </row>
    <row r="889" spans="1:11">
      <c r="A889" s="4">
        <v>888</v>
      </c>
      <c r="B889" s="4" t="s">
        <v>109</v>
      </c>
      <c r="C889" s="4" t="s">
        <v>1082</v>
      </c>
      <c r="D889" s="4" t="s">
        <v>1083</v>
      </c>
      <c r="E889" s="4" t="s">
        <v>1099</v>
      </c>
      <c r="F889" s="4" t="s">
        <v>1100</v>
      </c>
      <c r="G889" s="4" t="s">
        <v>1101</v>
      </c>
      <c r="H889" s="4" t="s">
        <v>1102</v>
      </c>
      <c r="I889" s="4" t="s">
        <v>1103</v>
      </c>
      <c r="J889" s="4" t="s">
        <v>1104</v>
      </c>
      <c r="K889" s="4" t="s">
        <v>449</v>
      </c>
    </row>
    <row r="890" spans="1:11">
      <c r="A890" s="4">
        <v>889</v>
      </c>
      <c r="B890" s="4" t="s">
        <v>109</v>
      </c>
      <c r="C890" s="4" t="s">
        <v>1082</v>
      </c>
      <c r="D890" s="4" t="s">
        <v>1083</v>
      </c>
      <c r="E890" s="4" t="s">
        <v>1099</v>
      </c>
      <c r="F890" s="4" t="s">
        <v>1100</v>
      </c>
      <c r="G890" s="4" t="s">
        <v>1086</v>
      </c>
      <c r="H890" s="4" t="s">
        <v>1087</v>
      </c>
      <c r="I890" s="4" t="s">
        <v>1088</v>
      </c>
      <c r="J890" s="4" t="s">
        <v>587</v>
      </c>
      <c r="K890" s="4" t="s">
        <v>425</v>
      </c>
    </row>
    <row r="891" spans="1:11">
      <c r="A891" s="4">
        <v>890</v>
      </c>
      <c r="B891" s="4" t="s">
        <v>109</v>
      </c>
      <c r="C891" s="4" t="s">
        <v>1082</v>
      </c>
      <c r="D891" s="4" t="s">
        <v>1083</v>
      </c>
      <c r="E891" s="4" t="s">
        <v>1099</v>
      </c>
      <c r="F891" s="4" t="s">
        <v>1100</v>
      </c>
      <c r="G891" s="4" t="s">
        <v>421</v>
      </c>
      <c r="H891" s="4" t="s">
        <v>422</v>
      </c>
      <c r="I891" s="4" t="s">
        <v>423</v>
      </c>
      <c r="J891" s="4" t="s">
        <v>424</v>
      </c>
      <c r="K891" s="4" t="s">
        <v>425</v>
      </c>
    </row>
    <row r="892" spans="1:11">
      <c r="A892" s="4">
        <v>891</v>
      </c>
      <c r="B892" s="4" t="s">
        <v>109</v>
      </c>
      <c r="C892" s="4" t="s">
        <v>1082</v>
      </c>
      <c r="D892" s="4" t="s">
        <v>1083</v>
      </c>
      <c r="E892" s="4" t="s">
        <v>1082</v>
      </c>
      <c r="F892" s="4" t="s">
        <v>1083</v>
      </c>
      <c r="G892" s="4" t="s">
        <v>428</v>
      </c>
      <c r="H892" s="4" t="s">
        <v>429</v>
      </c>
      <c r="I892" s="4" t="s">
        <v>430</v>
      </c>
      <c r="J892" s="4" t="s">
        <v>424</v>
      </c>
      <c r="K892" s="4" t="s">
        <v>431</v>
      </c>
    </row>
    <row r="893" spans="1:11">
      <c r="A893" s="4">
        <v>892</v>
      </c>
      <c r="B893" s="4" t="s">
        <v>109</v>
      </c>
      <c r="C893" s="4" t="s">
        <v>1082</v>
      </c>
      <c r="D893" s="4" t="s">
        <v>1083</v>
      </c>
      <c r="E893" s="4" t="s">
        <v>1082</v>
      </c>
      <c r="F893" s="4" t="s">
        <v>1083</v>
      </c>
      <c r="G893" s="4" t="s">
        <v>428</v>
      </c>
      <c r="H893" s="4" t="s">
        <v>429</v>
      </c>
      <c r="I893" s="4" t="s">
        <v>430</v>
      </c>
      <c r="J893" s="4" t="s">
        <v>424</v>
      </c>
      <c r="K893" s="4" t="s">
        <v>432</v>
      </c>
    </row>
    <row r="894" spans="1:11">
      <c r="A894" s="4">
        <v>893</v>
      </c>
      <c r="B894" s="4" t="s">
        <v>109</v>
      </c>
      <c r="C894" s="4" t="s">
        <v>1082</v>
      </c>
      <c r="D894" s="4" t="s">
        <v>1083</v>
      </c>
      <c r="E894" s="4" t="s">
        <v>1082</v>
      </c>
      <c r="F894" s="4" t="s">
        <v>1083</v>
      </c>
      <c r="G894" s="4" t="s">
        <v>433</v>
      </c>
      <c r="H894" s="4" t="s">
        <v>434</v>
      </c>
      <c r="I894" s="4" t="s">
        <v>435</v>
      </c>
      <c r="J894" s="4" t="s">
        <v>436</v>
      </c>
      <c r="K894" s="4" t="s">
        <v>425</v>
      </c>
    </row>
    <row r="895" spans="1:11">
      <c r="A895" s="4">
        <v>894</v>
      </c>
      <c r="B895" s="4" t="s">
        <v>109</v>
      </c>
      <c r="C895" s="4" t="s">
        <v>1082</v>
      </c>
      <c r="D895" s="4" t="s">
        <v>1083</v>
      </c>
      <c r="E895" s="4" t="s">
        <v>1082</v>
      </c>
      <c r="F895" s="4" t="s">
        <v>1083</v>
      </c>
      <c r="G895" s="4" t="s">
        <v>433</v>
      </c>
      <c r="H895" s="4" t="s">
        <v>434</v>
      </c>
      <c r="I895" s="4" t="s">
        <v>435</v>
      </c>
      <c r="J895" s="4" t="s">
        <v>436</v>
      </c>
      <c r="K895" s="4" t="s">
        <v>432</v>
      </c>
    </row>
    <row r="896" spans="1:11">
      <c r="A896" s="4">
        <v>895</v>
      </c>
      <c r="B896" s="4" t="s">
        <v>109</v>
      </c>
      <c r="C896" s="4" t="s">
        <v>1082</v>
      </c>
      <c r="D896" s="4" t="s">
        <v>1083</v>
      </c>
      <c r="E896" s="4" t="s">
        <v>1082</v>
      </c>
      <c r="F896" s="4" t="s">
        <v>1083</v>
      </c>
      <c r="G896" s="4" t="s">
        <v>433</v>
      </c>
      <c r="H896" s="4" t="s">
        <v>434</v>
      </c>
      <c r="I896" s="4" t="s">
        <v>435</v>
      </c>
      <c r="J896" s="4" t="s">
        <v>436</v>
      </c>
      <c r="K896" s="4" t="s">
        <v>431</v>
      </c>
    </row>
    <row r="897" spans="1:11">
      <c r="A897" s="4">
        <v>896</v>
      </c>
      <c r="B897" s="4" t="s">
        <v>109</v>
      </c>
      <c r="C897" s="4" t="s">
        <v>1082</v>
      </c>
      <c r="D897" s="4" t="s">
        <v>1083</v>
      </c>
      <c r="E897" s="4" t="s">
        <v>1082</v>
      </c>
      <c r="F897" s="4" t="s">
        <v>1083</v>
      </c>
      <c r="G897" s="4" t="s">
        <v>1086</v>
      </c>
      <c r="H897" s="4" t="s">
        <v>1087</v>
      </c>
      <c r="I897" s="4" t="s">
        <v>1088</v>
      </c>
      <c r="J897" s="4" t="s">
        <v>587</v>
      </c>
      <c r="K897" s="4" t="s">
        <v>425</v>
      </c>
    </row>
    <row r="898" spans="1:11">
      <c r="A898" s="4">
        <v>897</v>
      </c>
      <c r="B898" s="4" t="s">
        <v>109</v>
      </c>
      <c r="C898" s="4" t="s">
        <v>1082</v>
      </c>
      <c r="D898" s="4" t="s">
        <v>1083</v>
      </c>
      <c r="E898" s="4" t="s">
        <v>1082</v>
      </c>
      <c r="F898" s="4" t="s">
        <v>1083</v>
      </c>
      <c r="G898" s="4" t="s">
        <v>421</v>
      </c>
      <c r="H898" s="4" t="s">
        <v>422</v>
      </c>
      <c r="I898" s="4" t="s">
        <v>423</v>
      </c>
      <c r="J898" s="4" t="s">
        <v>424</v>
      </c>
      <c r="K898" s="4" t="s">
        <v>425</v>
      </c>
    </row>
    <row r="899" spans="1:11">
      <c r="A899" s="4">
        <v>898</v>
      </c>
      <c r="B899" s="4" t="s">
        <v>109</v>
      </c>
      <c r="C899" s="4" t="s">
        <v>1082</v>
      </c>
      <c r="D899" s="4" t="s">
        <v>1083</v>
      </c>
      <c r="E899" s="4" t="s">
        <v>1105</v>
      </c>
      <c r="F899" s="4" t="s">
        <v>1106</v>
      </c>
      <c r="G899" s="4" t="s">
        <v>428</v>
      </c>
      <c r="H899" s="4" t="s">
        <v>429</v>
      </c>
      <c r="I899" s="4" t="s">
        <v>430</v>
      </c>
      <c r="J899" s="4" t="s">
        <v>424</v>
      </c>
      <c r="K899" s="4" t="s">
        <v>432</v>
      </c>
    </row>
    <row r="900" spans="1:11">
      <c r="A900" s="4">
        <v>899</v>
      </c>
      <c r="B900" s="4" t="s">
        <v>109</v>
      </c>
      <c r="C900" s="4" t="s">
        <v>1082</v>
      </c>
      <c r="D900" s="4" t="s">
        <v>1083</v>
      </c>
      <c r="E900" s="4" t="s">
        <v>1105</v>
      </c>
      <c r="F900" s="4" t="s">
        <v>1106</v>
      </c>
      <c r="G900" s="4" t="s">
        <v>428</v>
      </c>
      <c r="H900" s="4" t="s">
        <v>429</v>
      </c>
      <c r="I900" s="4" t="s">
        <v>430</v>
      </c>
      <c r="J900" s="4" t="s">
        <v>424</v>
      </c>
      <c r="K900" s="4" t="s">
        <v>431</v>
      </c>
    </row>
    <row r="901" spans="1:11">
      <c r="A901" s="4">
        <v>900</v>
      </c>
      <c r="B901" s="4" t="s">
        <v>109</v>
      </c>
      <c r="C901" s="4" t="s">
        <v>1082</v>
      </c>
      <c r="D901" s="4" t="s">
        <v>1083</v>
      </c>
      <c r="E901" s="4" t="s">
        <v>1105</v>
      </c>
      <c r="F901" s="4" t="s">
        <v>1106</v>
      </c>
      <c r="G901" s="4" t="s">
        <v>433</v>
      </c>
      <c r="H901" s="4" t="s">
        <v>434</v>
      </c>
      <c r="I901" s="4" t="s">
        <v>435</v>
      </c>
      <c r="J901" s="4" t="s">
        <v>436</v>
      </c>
      <c r="K901" s="4" t="s">
        <v>431</v>
      </c>
    </row>
    <row r="902" spans="1:11">
      <c r="A902" s="4">
        <v>901</v>
      </c>
      <c r="B902" s="4" t="s">
        <v>109</v>
      </c>
      <c r="C902" s="4" t="s">
        <v>1082</v>
      </c>
      <c r="D902" s="4" t="s">
        <v>1083</v>
      </c>
      <c r="E902" s="4" t="s">
        <v>1105</v>
      </c>
      <c r="F902" s="4" t="s">
        <v>1106</v>
      </c>
      <c r="G902" s="4" t="s">
        <v>433</v>
      </c>
      <c r="H902" s="4" t="s">
        <v>434</v>
      </c>
      <c r="I902" s="4" t="s">
        <v>435</v>
      </c>
      <c r="J902" s="4" t="s">
        <v>436</v>
      </c>
      <c r="K902" s="4" t="s">
        <v>425</v>
      </c>
    </row>
    <row r="903" spans="1:11">
      <c r="A903" s="4">
        <v>902</v>
      </c>
      <c r="B903" s="4" t="s">
        <v>109</v>
      </c>
      <c r="C903" s="4" t="s">
        <v>1082</v>
      </c>
      <c r="D903" s="4" t="s">
        <v>1083</v>
      </c>
      <c r="E903" s="4" t="s">
        <v>1105</v>
      </c>
      <c r="F903" s="4" t="s">
        <v>1106</v>
      </c>
      <c r="G903" s="4" t="s">
        <v>433</v>
      </c>
      <c r="H903" s="4" t="s">
        <v>434</v>
      </c>
      <c r="I903" s="4" t="s">
        <v>435</v>
      </c>
      <c r="J903" s="4" t="s">
        <v>436</v>
      </c>
      <c r="K903" s="4" t="s">
        <v>432</v>
      </c>
    </row>
    <row r="904" spans="1:11">
      <c r="A904" s="4">
        <v>903</v>
      </c>
      <c r="B904" s="4" t="s">
        <v>109</v>
      </c>
      <c r="C904" s="4" t="s">
        <v>1082</v>
      </c>
      <c r="D904" s="4" t="s">
        <v>1083</v>
      </c>
      <c r="E904" s="4" t="s">
        <v>1105</v>
      </c>
      <c r="F904" s="4" t="s">
        <v>1106</v>
      </c>
      <c r="G904" s="4" t="s">
        <v>421</v>
      </c>
      <c r="H904" s="4" t="s">
        <v>422</v>
      </c>
      <c r="I904" s="4" t="s">
        <v>423</v>
      </c>
      <c r="J904" s="4" t="s">
        <v>424</v>
      </c>
      <c r="K904" s="4" t="s">
        <v>425</v>
      </c>
    </row>
    <row r="905" spans="1:11">
      <c r="A905" s="4">
        <v>904</v>
      </c>
      <c r="B905" s="4" t="s">
        <v>109</v>
      </c>
      <c r="C905" s="4" t="s">
        <v>1082</v>
      </c>
      <c r="D905" s="4" t="s">
        <v>1083</v>
      </c>
      <c r="E905" s="4" t="s">
        <v>1105</v>
      </c>
      <c r="F905" s="4" t="s">
        <v>1106</v>
      </c>
      <c r="G905" s="4" t="s">
        <v>1107</v>
      </c>
      <c r="H905" s="4" t="s">
        <v>1108</v>
      </c>
      <c r="I905" s="4" t="s">
        <v>1109</v>
      </c>
      <c r="J905" s="4" t="s">
        <v>1104</v>
      </c>
      <c r="K905" s="4" t="s">
        <v>449</v>
      </c>
    </row>
    <row r="906" spans="1:11">
      <c r="A906" s="4">
        <v>905</v>
      </c>
      <c r="B906" s="4" t="s">
        <v>109</v>
      </c>
      <c r="C906" s="4" t="s">
        <v>1110</v>
      </c>
      <c r="D906" s="4" t="s">
        <v>1111</v>
      </c>
      <c r="E906" s="4" t="s">
        <v>1112</v>
      </c>
      <c r="F906" s="4" t="s">
        <v>1113</v>
      </c>
      <c r="G906" s="4" t="s">
        <v>428</v>
      </c>
      <c r="H906" s="4" t="s">
        <v>429</v>
      </c>
      <c r="I906" s="4" t="s">
        <v>430</v>
      </c>
      <c r="J906" s="4" t="s">
        <v>424</v>
      </c>
      <c r="K906" s="4" t="s">
        <v>431</v>
      </c>
    </row>
    <row r="907" spans="1:11">
      <c r="A907" s="4">
        <v>906</v>
      </c>
      <c r="B907" s="4" t="s">
        <v>109</v>
      </c>
      <c r="C907" s="4" t="s">
        <v>1110</v>
      </c>
      <c r="D907" s="4" t="s">
        <v>1111</v>
      </c>
      <c r="E907" s="4" t="s">
        <v>1112</v>
      </c>
      <c r="F907" s="4" t="s">
        <v>1113</v>
      </c>
      <c r="G907" s="4" t="s">
        <v>428</v>
      </c>
      <c r="H907" s="4" t="s">
        <v>429</v>
      </c>
      <c r="I907" s="4" t="s">
        <v>430</v>
      </c>
      <c r="J907" s="4" t="s">
        <v>424</v>
      </c>
      <c r="K907" s="4" t="s">
        <v>432</v>
      </c>
    </row>
    <row r="908" spans="1:11">
      <c r="A908" s="4">
        <v>907</v>
      </c>
      <c r="B908" s="4" t="s">
        <v>109</v>
      </c>
      <c r="C908" s="4" t="s">
        <v>1110</v>
      </c>
      <c r="D908" s="4" t="s">
        <v>1111</v>
      </c>
      <c r="E908" s="4" t="s">
        <v>1112</v>
      </c>
      <c r="F908" s="4" t="s">
        <v>1113</v>
      </c>
      <c r="G908" s="4" t="s">
        <v>433</v>
      </c>
      <c r="H908" s="4" t="s">
        <v>434</v>
      </c>
      <c r="I908" s="4" t="s">
        <v>435</v>
      </c>
      <c r="J908" s="4" t="s">
        <v>436</v>
      </c>
      <c r="K908" s="4" t="s">
        <v>432</v>
      </c>
    </row>
    <row r="909" spans="1:11">
      <c r="A909" s="4">
        <v>908</v>
      </c>
      <c r="B909" s="4" t="s">
        <v>109</v>
      </c>
      <c r="C909" s="4" t="s">
        <v>1110</v>
      </c>
      <c r="D909" s="4" t="s">
        <v>1111</v>
      </c>
      <c r="E909" s="4" t="s">
        <v>1112</v>
      </c>
      <c r="F909" s="4" t="s">
        <v>1113</v>
      </c>
      <c r="G909" s="4" t="s">
        <v>433</v>
      </c>
      <c r="H909" s="4" t="s">
        <v>434</v>
      </c>
      <c r="I909" s="4" t="s">
        <v>435</v>
      </c>
      <c r="J909" s="4" t="s">
        <v>436</v>
      </c>
      <c r="K909" s="4" t="s">
        <v>431</v>
      </c>
    </row>
    <row r="910" spans="1:11">
      <c r="A910" s="4">
        <v>909</v>
      </c>
      <c r="B910" s="4" t="s">
        <v>109</v>
      </c>
      <c r="C910" s="4" t="s">
        <v>1110</v>
      </c>
      <c r="D910" s="4" t="s">
        <v>1111</v>
      </c>
      <c r="E910" s="4" t="s">
        <v>1112</v>
      </c>
      <c r="F910" s="4" t="s">
        <v>1113</v>
      </c>
      <c r="G910" s="4" t="s">
        <v>433</v>
      </c>
      <c r="H910" s="4" t="s">
        <v>434</v>
      </c>
      <c r="I910" s="4" t="s">
        <v>435</v>
      </c>
      <c r="J910" s="4" t="s">
        <v>436</v>
      </c>
      <c r="K910" s="4" t="s">
        <v>425</v>
      </c>
    </row>
    <row r="911" spans="1:11">
      <c r="A911" s="4">
        <v>910</v>
      </c>
      <c r="B911" s="4" t="s">
        <v>109</v>
      </c>
      <c r="C911" s="4" t="s">
        <v>1110</v>
      </c>
      <c r="D911" s="4" t="s">
        <v>1111</v>
      </c>
      <c r="E911" s="4" t="s">
        <v>1112</v>
      </c>
      <c r="F911" s="4" t="s">
        <v>1113</v>
      </c>
      <c r="G911" s="4" t="s">
        <v>421</v>
      </c>
      <c r="H911" s="4" t="s">
        <v>422</v>
      </c>
      <c r="I911" s="4" t="s">
        <v>423</v>
      </c>
      <c r="J911" s="4" t="s">
        <v>424</v>
      </c>
      <c r="K911" s="4" t="s">
        <v>425</v>
      </c>
    </row>
    <row r="912" spans="1:11">
      <c r="A912" s="4">
        <v>911</v>
      </c>
      <c r="B912" s="4" t="s">
        <v>109</v>
      </c>
      <c r="C912" s="4" t="s">
        <v>1110</v>
      </c>
      <c r="D912" s="4" t="s">
        <v>1111</v>
      </c>
      <c r="E912" s="4" t="s">
        <v>1114</v>
      </c>
      <c r="F912" s="4" t="s">
        <v>1115</v>
      </c>
      <c r="G912" s="4" t="s">
        <v>428</v>
      </c>
      <c r="H912" s="4" t="s">
        <v>429</v>
      </c>
      <c r="I912" s="4" t="s">
        <v>430</v>
      </c>
      <c r="J912" s="4" t="s">
        <v>424</v>
      </c>
      <c r="K912" s="4" t="s">
        <v>432</v>
      </c>
    </row>
    <row r="913" spans="1:11">
      <c r="A913" s="4">
        <v>912</v>
      </c>
      <c r="B913" s="4" t="s">
        <v>109</v>
      </c>
      <c r="C913" s="4" t="s">
        <v>1110</v>
      </c>
      <c r="D913" s="4" t="s">
        <v>1111</v>
      </c>
      <c r="E913" s="4" t="s">
        <v>1114</v>
      </c>
      <c r="F913" s="4" t="s">
        <v>1115</v>
      </c>
      <c r="G913" s="4" t="s">
        <v>428</v>
      </c>
      <c r="H913" s="4" t="s">
        <v>429</v>
      </c>
      <c r="I913" s="4" t="s">
        <v>430</v>
      </c>
      <c r="J913" s="4" t="s">
        <v>424</v>
      </c>
      <c r="K913" s="4" t="s">
        <v>431</v>
      </c>
    </row>
    <row r="914" spans="1:11">
      <c r="A914" s="4">
        <v>913</v>
      </c>
      <c r="B914" s="4" t="s">
        <v>109</v>
      </c>
      <c r="C914" s="4" t="s">
        <v>1110</v>
      </c>
      <c r="D914" s="4" t="s">
        <v>1111</v>
      </c>
      <c r="E914" s="4" t="s">
        <v>1114</v>
      </c>
      <c r="F914" s="4" t="s">
        <v>1115</v>
      </c>
      <c r="G914" s="4" t="s">
        <v>433</v>
      </c>
      <c r="H914" s="4" t="s">
        <v>434</v>
      </c>
      <c r="I914" s="4" t="s">
        <v>435</v>
      </c>
      <c r="J914" s="4" t="s">
        <v>436</v>
      </c>
      <c r="K914" s="4" t="s">
        <v>432</v>
      </c>
    </row>
    <row r="915" spans="1:11">
      <c r="A915" s="4">
        <v>914</v>
      </c>
      <c r="B915" s="4" t="s">
        <v>109</v>
      </c>
      <c r="C915" s="4" t="s">
        <v>1110</v>
      </c>
      <c r="D915" s="4" t="s">
        <v>1111</v>
      </c>
      <c r="E915" s="4" t="s">
        <v>1114</v>
      </c>
      <c r="F915" s="4" t="s">
        <v>1115</v>
      </c>
      <c r="G915" s="4" t="s">
        <v>433</v>
      </c>
      <c r="H915" s="4" t="s">
        <v>434</v>
      </c>
      <c r="I915" s="4" t="s">
        <v>435</v>
      </c>
      <c r="J915" s="4" t="s">
        <v>436</v>
      </c>
      <c r="K915" s="4" t="s">
        <v>431</v>
      </c>
    </row>
    <row r="916" spans="1:11">
      <c r="A916" s="4">
        <v>915</v>
      </c>
      <c r="B916" s="4" t="s">
        <v>109</v>
      </c>
      <c r="C916" s="4" t="s">
        <v>1110</v>
      </c>
      <c r="D916" s="4" t="s">
        <v>1111</v>
      </c>
      <c r="E916" s="4" t="s">
        <v>1114</v>
      </c>
      <c r="F916" s="4" t="s">
        <v>1115</v>
      </c>
      <c r="G916" s="4" t="s">
        <v>433</v>
      </c>
      <c r="H916" s="4" t="s">
        <v>434</v>
      </c>
      <c r="I916" s="4" t="s">
        <v>435</v>
      </c>
      <c r="J916" s="4" t="s">
        <v>436</v>
      </c>
      <c r="K916" s="4" t="s">
        <v>425</v>
      </c>
    </row>
    <row r="917" spans="1:11">
      <c r="A917" s="4">
        <v>916</v>
      </c>
      <c r="B917" s="4" t="s">
        <v>109</v>
      </c>
      <c r="C917" s="4" t="s">
        <v>1110</v>
      </c>
      <c r="D917" s="4" t="s">
        <v>1111</v>
      </c>
      <c r="E917" s="4" t="s">
        <v>1114</v>
      </c>
      <c r="F917" s="4" t="s">
        <v>1115</v>
      </c>
      <c r="G917" s="4" t="s">
        <v>421</v>
      </c>
      <c r="H917" s="4" t="s">
        <v>422</v>
      </c>
      <c r="I917" s="4" t="s">
        <v>423</v>
      </c>
      <c r="J917" s="4" t="s">
        <v>424</v>
      </c>
      <c r="K917" s="4" t="s">
        <v>425</v>
      </c>
    </row>
    <row r="918" spans="1:11">
      <c r="A918" s="4">
        <v>917</v>
      </c>
      <c r="B918" s="4" t="s">
        <v>109</v>
      </c>
      <c r="C918" s="4" t="s">
        <v>1110</v>
      </c>
      <c r="D918" s="4" t="s">
        <v>1111</v>
      </c>
      <c r="E918" s="4" t="s">
        <v>1110</v>
      </c>
      <c r="F918" s="4" t="s">
        <v>1111</v>
      </c>
      <c r="G918" s="4" t="s">
        <v>428</v>
      </c>
      <c r="H918" s="4" t="s">
        <v>429</v>
      </c>
      <c r="I918" s="4" t="s">
        <v>430</v>
      </c>
      <c r="J918" s="4" t="s">
        <v>424</v>
      </c>
      <c r="K918" s="4" t="s">
        <v>431</v>
      </c>
    </row>
    <row r="919" spans="1:11">
      <c r="A919" s="4">
        <v>918</v>
      </c>
      <c r="B919" s="4" t="s">
        <v>109</v>
      </c>
      <c r="C919" s="4" t="s">
        <v>1110</v>
      </c>
      <c r="D919" s="4" t="s">
        <v>1111</v>
      </c>
      <c r="E919" s="4" t="s">
        <v>1110</v>
      </c>
      <c r="F919" s="4" t="s">
        <v>1111</v>
      </c>
      <c r="G919" s="4" t="s">
        <v>428</v>
      </c>
      <c r="H919" s="4" t="s">
        <v>429</v>
      </c>
      <c r="I919" s="4" t="s">
        <v>430</v>
      </c>
      <c r="J919" s="4" t="s">
        <v>424</v>
      </c>
      <c r="K919" s="4" t="s">
        <v>432</v>
      </c>
    </row>
    <row r="920" spans="1:11">
      <c r="A920" s="4">
        <v>919</v>
      </c>
      <c r="B920" s="4" t="s">
        <v>109</v>
      </c>
      <c r="C920" s="4" t="s">
        <v>1110</v>
      </c>
      <c r="D920" s="4" t="s">
        <v>1111</v>
      </c>
      <c r="E920" s="4" t="s">
        <v>1110</v>
      </c>
      <c r="F920" s="4" t="s">
        <v>1111</v>
      </c>
      <c r="G920" s="4" t="s">
        <v>433</v>
      </c>
      <c r="H920" s="4" t="s">
        <v>434</v>
      </c>
      <c r="I920" s="4" t="s">
        <v>435</v>
      </c>
      <c r="J920" s="4" t="s">
        <v>436</v>
      </c>
      <c r="K920" s="4" t="s">
        <v>431</v>
      </c>
    </row>
    <row r="921" spans="1:11">
      <c r="A921" s="4">
        <v>920</v>
      </c>
      <c r="B921" s="4" t="s">
        <v>109</v>
      </c>
      <c r="C921" s="4" t="s">
        <v>1110</v>
      </c>
      <c r="D921" s="4" t="s">
        <v>1111</v>
      </c>
      <c r="E921" s="4" t="s">
        <v>1110</v>
      </c>
      <c r="F921" s="4" t="s">
        <v>1111</v>
      </c>
      <c r="G921" s="4" t="s">
        <v>433</v>
      </c>
      <c r="H921" s="4" t="s">
        <v>434</v>
      </c>
      <c r="I921" s="4" t="s">
        <v>435</v>
      </c>
      <c r="J921" s="4" t="s">
        <v>436</v>
      </c>
      <c r="K921" s="4" t="s">
        <v>432</v>
      </c>
    </row>
    <row r="922" spans="1:11">
      <c r="A922" s="4">
        <v>921</v>
      </c>
      <c r="B922" s="4" t="s">
        <v>109</v>
      </c>
      <c r="C922" s="4" t="s">
        <v>1110</v>
      </c>
      <c r="D922" s="4" t="s">
        <v>1111</v>
      </c>
      <c r="E922" s="4" t="s">
        <v>1110</v>
      </c>
      <c r="F922" s="4" t="s">
        <v>1111</v>
      </c>
      <c r="G922" s="4" t="s">
        <v>433</v>
      </c>
      <c r="H922" s="4" t="s">
        <v>434</v>
      </c>
      <c r="I922" s="4" t="s">
        <v>435</v>
      </c>
      <c r="J922" s="4" t="s">
        <v>436</v>
      </c>
      <c r="K922" s="4" t="s">
        <v>425</v>
      </c>
    </row>
    <row r="923" spans="1:11">
      <c r="A923" s="4">
        <v>922</v>
      </c>
      <c r="B923" s="4" t="s">
        <v>109</v>
      </c>
      <c r="C923" s="4" t="s">
        <v>1110</v>
      </c>
      <c r="D923" s="4" t="s">
        <v>1111</v>
      </c>
      <c r="E923" s="4" t="s">
        <v>1110</v>
      </c>
      <c r="F923" s="4" t="s">
        <v>1111</v>
      </c>
      <c r="G923" s="4" t="s">
        <v>421</v>
      </c>
      <c r="H923" s="4" t="s">
        <v>422</v>
      </c>
      <c r="I923" s="4" t="s">
        <v>423</v>
      </c>
      <c r="J923" s="4" t="s">
        <v>424</v>
      </c>
      <c r="K923" s="4" t="s">
        <v>425</v>
      </c>
    </row>
    <row r="924" spans="1:11">
      <c r="A924" s="4">
        <v>923</v>
      </c>
      <c r="B924" s="4" t="s">
        <v>109</v>
      </c>
      <c r="C924" s="4" t="s">
        <v>1110</v>
      </c>
      <c r="D924" s="4" t="s">
        <v>1111</v>
      </c>
      <c r="E924" s="4" t="s">
        <v>1116</v>
      </c>
      <c r="F924" s="4" t="s">
        <v>1117</v>
      </c>
      <c r="G924" s="4" t="s">
        <v>428</v>
      </c>
      <c r="H924" s="4" t="s">
        <v>429</v>
      </c>
      <c r="I924" s="4" t="s">
        <v>430</v>
      </c>
      <c r="J924" s="4" t="s">
        <v>424</v>
      </c>
      <c r="K924" s="4" t="s">
        <v>431</v>
      </c>
    </row>
    <row r="925" spans="1:11">
      <c r="A925" s="4">
        <v>924</v>
      </c>
      <c r="B925" s="4" t="s">
        <v>109</v>
      </c>
      <c r="C925" s="4" t="s">
        <v>1110</v>
      </c>
      <c r="D925" s="4" t="s">
        <v>1111</v>
      </c>
      <c r="E925" s="4" t="s">
        <v>1116</v>
      </c>
      <c r="F925" s="4" t="s">
        <v>1117</v>
      </c>
      <c r="G925" s="4" t="s">
        <v>428</v>
      </c>
      <c r="H925" s="4" t="s">
        <v>429</v>
      </c>
      <c r="I925" s="4" t="s">
        <v>430</v>
      </c>
      <c r="J925" s="4" t="s">
        <v>424</v>
      </c>
      <c r="K925" s="4" t="s">
        <v>432</v>
      </c>
    </row>
    <row r="926" spans="1:11">
      <c r="A926" s="4">
        <v>925</v>
      </c>
      <c r="B926" s="4" t="s">
        <v>109</v>
      </c>
      <c r="C926" s="4" t="s">
        <v>1110</v>
      </c>
      <c r="D926" s="4" t="s">
        <v>1111</v>
      </c>
      <c r="E926" s="4" t="s">
        <v>1116</v>
      </c>
      <c r="F926" s="4" t="s">
        <v>1117</v>
      </c>
      <c r="G926" s="4" t="s">
        <v>433</v>
      </c>
      <c r="H926" s="4" t="s">
        <v>434</v>
      </c>
      <c r="I926" s="4" t="s">
        <v>435</v>
      </c>
      <c r="J926" s="4" t="s">
        <v>436</v>
      </c>
      <c r="K926" s="4" t="s">
        <v>432</v>
      </c>
    </row>
    <row r="927" spans="1:11">
      <c r="A927" s="4">
        <v>926</v>
      </c>
      <c r="B927" s="4" t="s">
        <v>109</v>
      </c>
      <c r="C927" s="4" t="s">
        <v>1110</v>
      </c>
      <c r="D927" s="4" t="s">
        <v>1111</v>
      </c>
      <c r="E927" s="4" t="s">
        <v>1116</v>
      </c>
      <c r="F927" s="4" t="s">
        <v>1117</v>
      </c>
      <c r="G927" s="4" t="s">
        <v>433</v>
      </c>
      <c r="H927" s="4" t="s">
        <v>434</v>
      </c>
      <c r="I927" s="4" t="s">
        <v>435</v>
      </c>
      <c r="J927" s="4" t="s">
        <v>436</v>
      </c>
      <c r="K927" s="4" t="s">
        <v>425</v>
      </c>
    </row>
    <row r="928" spans="1:11">
      <c r="A928" s="4">
        <v>927</v>
      </c>
      <c r="B928" s="4" t="s">
        <v>109</v>
      </c>
      <c r="C928" s="4" t="s">
        <v>1110</v>
      </c>
      <c r="D928" s="4" t="s">
        <v>1111</v>
      </c>
      <c r="E928" s="4" t="s">
        <v>1116</v>
      </c>
      <c r="F928" s="4" t="s">
        <v>1117</v>
      </c>
      <c r="G928" s="4" t="s">
        <v>433</v>
      </c>
      <c r="H928" s="4" t="s">
        <v>434</v>
      </c>
      <c r="I928" s="4" t="s">
        <v>435</v>
      </c>
      <c r="J928" s="4" t="s">
        <v>436</v>
      </c>
      <c r="K928" s="4" t="s">
        <v>431</v>
      </c>
    </row>
    <row r="929" spans="1:11">
      <c r="A929" s="4">
        <v>928</v>
      </c>
      <c r="B929" s="4" t="s">
        <v>109</v>
      </c>
      <c r="C929" s="4" t="s">
        <v>1110</v>
      </c>
      <c r="D929" s="4" t="s">
        <v>1111</v>
      </c>
      <c r="E929" s="4" t="s">
        <v>1116</v>
      </c>
      <c r="F929" s="4" t="s">
        <v>1117</v>
      </c>
      <c r="G929" s="4" t="s">
        <v>421</v>
      </c>
      <c r="H929" s="4" t="s">
        <v>422</v>
      </c>
      <c r="I929" s="4" t="s">
        <v>423</v>
      </c>
      <c r="J929" s="4" t="s">
        <v>424</v>
      </c>
      <c r="K929" s="4" t="s">
        <v>425</v>
      </c>
    </row>
    <row r="930" spans="1:11">
      <c r="A930" s="4">
        <v>929</v>
      </c>
      <c r="B930" s="4" t="s">
        <v>109</v>
      </c>
      <c r="C930" s="4" t="s">
        <v>1110</v>
      </c>
      <c r="D930" s="4" t="s">
        <v>1111</v>
      </c>
      <c r="E930" s="4" t="s">
        <v>1116</v>
      </c>
      <c r="F930" s="4" t="s">
        <v>1117</v>
      </c>
      <c r="G930" s="4" t="s">
        <v>1118</v>
      </c>
      <c r="H930" s="4" t="s">
        <v>1119</v>
      </c>
      <c r="I930" s="4" t="s">
        <v>1120</v>
      </c>
      <c r="J930" s="4" t="s">
        <v>1121</v>
      </c>
      <c r="K930" s="4" t="s">
        <v>449</v>
      </c>
    </row>
    <row r="931" spans="1:11">
      <c r="A931" s="4">
        <v>930</v>
      </c>
      <c r="B931" s="4" t="s">
        <v>109</v>
      </c>
      <c r="C931" s="4" t="s">
        <v>1110</v>
      </c>
      <c r="D931" s="4" t="s">
        <v>1111</v>
      </c>
      <c r="E931" s="4" t="s">
        <v>1122</v>
      </c>
      <c r="F931" s="4" t="s">
        <v>1123</v>
      </c>
      <c r="G931" s="4" t="s">
        <v>428</v>
      </c>
      <c r="H931" s="4" t="s">
        <v>429</v>
      </c>
      <c r="I931" s="4" t="s">
        <v>430</v>
      </c>
      <c r="J931" s="4" t="s">
        <v>424</v>
      </c>
      <c r="K931" s="4" t="s">
        <v>432</v>
      </c>
    </row>
    <row r="932" spans="1:11">
      <c r="A932" s="4">
        <v>931</v>
      </c>
      <c r="B932" s="4" t="s">
        <v>109</v>
      </c>
      <c r="C932" s="4" t="s">
        <v>1110</v>
      </c>
      <c r="D932" s="4" t="s">
        <v>1111</v>
      </c>
      <c r="E932" s="4" t="s">
        <v>1122</v>
      </c>
      <c r="F932" s="4" t="s">
        <v>1123</v>
      </c>
      <c r="G932" s="4" t="s">
        <v>428</v>
      </c>
      <c r="H932" s="4" t="s">
        <v>429</v>
      </c>
      <c r="I932" s="4" t="s">
        <v>430</v>
      </c>
      <c r="J932" s="4" t="s">
        <v>424</v>
      </c>
      <c r="K932" s="4" t="s">
        <v>431</v>
      </c>
    </row>
    <row r="933" spans="1:11">
      <c r="A933" s="4">
        <v>932</v>
      </c>
      <c r="B933" s="4" t="s">
        <v>109</v>
      </c>
      <c r="C933" s="4" t="s">
        <v>1110</v>
      </c>
      <c r="D933" s="4" t="s">
        <v>1111</v>
      </c>
      <c r="E933" s="4" t="s">
        <v>1122</v>
      </c>
      <c r="F933" s="4" t="s">
        <v>1123</v>
      </c>
      <c r="G933" s="4" t="s">
        <v>433</v>
      </c>
      <c r="H933" s="4" t="s">
        <v>434</v>
      </c>
      <c r="I933" s="4" t="s">
        <v>435</v>
      </c>
      <c r="J933" s="4" t="s">
        <v>436</v>
      </c>
      <c r="K933" s="4" t="s">
        <v>425</v>
      </c>
    </row>
    <row r="934" spans="1:11">
      <c r="A934" s="4">
        <v>933</v>
      </c>
      <c r="B934" s="4" t="s">
        <v>109</v>
      </c>
      <c r="C934" s="4" t="s">
        <v>1110</v>
      </c>
      <c r="D934" s="4" t="s">
        <v>1111</v>
      </c>
      <c r="E934" s="4" t="s">
        <v>1122</v>
      </c>
      <c r="F934" s="4" t="s">
        <v>1123</v>
      </c>
      <c r="G934" s="4" t="s">
        <v>433</v>
      </c>
      <c r="H934" s="4" t="s">
        <v>434</v>
      </c>
      <c r="I934" s="4" t="s">
        <v>435</v>
      </c>
      <c r="J934" s="4" t="s">
        <v>436</v>
      </c>
      <c r="K934" s="4" t="s">
        <v>431</v>
      </c>
    </row>
    <row r="935" spans="1:11">
      <c r="A935" s="4">
        <v>934</v>
      </c>
      <c r="B935" s="4" t="s">
        <v>109</v>
      </c>
      <c r="C935" s="4" t="s">
        <v>1110</v>
      </c>
      <c r="D935" s="4" t="s">
        <v>1111</v>
      </c>
      <c r="E935" s="4" t="s">
        <v>1122</v>
      </c>
      <c r="F935" s="4" t="s">
        <v>1123</v>
      </c>
      <c r="G935" s="4" t="s">
        <v>433</v>
      </c>
      <c r="H935" s="4" t="s">
        <v>434</v>
      </c>
      <c r="I935" s="4" t="s">
        <v>435</v>
      </c>
      <c r="J935" s="4" t="s">
        <v>436</v>
      </c>
      <c r="K935" s="4" t="s">
        <v>432</v>
      </c>
    </row>
    <row r="936" spans="1:11">
      <c r="A936" s="4">
        <v>935</v>
      </c>
      <c r="B936" s="4" t="s">
        <v>109</v>
      </c>
      <c r="C936" s="4" t="s">
        <v>1110</v>
      </c>
      <c r="D936" s="4" t="s">
        <v>1111</v>
      </c>
      <c r="E936" s="4" t="s">
        <v>1122</v>
      </c>
      <c r="F936" s="4" t="s">
        <v>1123</v>
      </c>
      <c r="G936" s="4" t="s">
        <v>1124</v>
      </c>
      <c r="H936" s="4" t="s">
        <v>1125</v>
      </c>
      <c r="I936" s="4" t="s">
        <v>1126</v>
      </c>
      <c r="J936" s="4" t="s">
        <v>1121</v>
      </c>
      <c r="K936" s="4" t="s">
        <v>449</v>
      </c>
    </row>
    <row r="937" spans="1:11">
      <c r="A937" s="4">
        <v>936</v>
      </c>
      <c r="B937" s="4" t="s">
        <v>109</v>
      </c>
      <c r="C937" s="4" t="s">
        <v>1110</v>
      </c>
      <c r="D937" s="4" t="s">
        <v>1111</v>
      </c>
      <c r="E937" s="4" t="s">
        <v>1122</v>
      </c>
      <c r="F937" s="4" t="s">
        <v>1123</v>
      </c>
      <c r="G937" s="4" t="s">
        <v>421</v>
      </c>
      <c r="H937" s="4" t="s">
        <v>422</v>
      </c>
      <c r="I937" s="4" t="s">
        <v>423</v>
      </c>
      <c r="J937" s="4" t="s">
        <v>424</v>
      </c>
      <c r="K937" s="4" t="s">
        <v>425</v>
      </c>
    </row>
    <row r="938" spans="1:11">
      <c r="A938" s="4">
        <v>937</v>
      </c>
      <c r="B938" s="4" t="s">
        <v>109</v>
      </c>
      <c r="C938" s="4" t="s">
        <v>1127</v>
      </c>
      <c r="D938" s="4" t="s">
        <v>1128</v>
      </c>
      <c r="E938" s="4" t="s">
        <v>1129</v>
      </c>
      <c r="F938" s="4" t="s">
        <v>1130</v>
      </c>
      <c r="G938" s="4" t="s">
        <v>428</v>
      </c>
      <c r="H938" s="4" t="s">
        <v>429</v>
      </c>
      <c r="I938" s="4" t="s">
        <v>430</v>
      </c>
      <c r="J938" s="4" t="s">
        <v>424</v>
      </c>
      <c r="K938" s="4" t="s">
        <v>431</v>
      </c>
    </row>
    <row r="939" spans="1:11">
      <c r="A939" s="4">
        <v>938</v>
      </c>
      <c r="B939" s="4" t="s">
        <v>109</v>
      </c>
      <c r="C939" s="4" t="s">
        <v>1127</v>
      </c>
      <c r="D939" s="4" t="s">
        <v>1128</v>
      </c>
      <c r="E939" s="4" t="s">
        <v>1129</v>
      </c>
      <c r="F939" s="4" t="s">
        <v>1130</v>
      </c>
      <c r="G939" s="4" t="s">
        <v>428</v>
      </c>
      <c r="H939" s="4" t="s">
        <v>429</v>
      </c>
      <c r="I939" s="4" t="s">
        <v>430</v>
      </c>
      <c r="J939" s="4" t="s">
        <v>424</v>
      </c>
      <c r="K939" s="4" t="s">
        <v>432</v>
      </c>
    </row>
    <row r="940" spans="1:11">
      <c r="A940" s="4">
        <v>939</v>
      </c>
      <c r="B940" s="4" t="s">
        <v>109</v>
      </c>
      <c r="C940" s="4" t="s">
        <v>1127</v>
      </c>
      <c r="D940" s="4" t="s">
        <v>1128</v>
      </c>
      <c r="E940" s="4" t="s">
        <v>1129</v>
      </c>
      <c r="F940" s="4" t="s">
        <v>1130</v>
      </c>
      <c r="G940" s="4" t="s">
        <v>433</v>
      </c>
      <c r="H940" s="4" t="s">
        <v>434</v>
      </c>
      <c r="I940" s="4" t="s">
        <v>435</v>
      </c>
      <c r="J940" s="4" t="s">
        <v>436</v>
      </c>
      <c r="K940" s="4" t="s">
        <v>432</v>
      </c>
    </row>
    <row r="941" spans="1:11">
      <c r="A941" s="4">
        <v>940</v>
      </c>
      <c r="B941" s="4" t="s">
        <v>109</v>
      </c>
      <c r="C941" s="4" t="s">
        <v>1127</v>
      </c>
      <c r="D941" s="4" t="s">
        <v>1128</v>
      </c>
      <c r="E941" s="4" t="s">
        <v>1129</v>
      </c>
      <c r="F941" s="4" t="s">
        <v>1130</v>
      </c>
      <c r="G941" s="4" t="s">
        <v>433</v>
      </c>
      <c r="H941" s="4" t="s">
        <v>434</v>
      </c>
      <c r="I941" s="4" t="s">
        <v>435</v>
      </c>
      <c r="J941" s="4" t="s">
        <v>436</v>
      </c>
      <c r="K941" s="4" t="s">
        <v>425</v>
      </c>
    </row>
    <row r="942" spans="1:11">
      <c r="A942" s="4">
        <v>941</v>
      </c>
      <c r="B942" s="4" t="s">
        <v>109</v>
      </c>
      <c r="C942" s="4" t="s">
        <v>1127</v>
      </c>
      <c r="D942" s="4" t="s">
        <v>1128</v>
      </c>
      <c r="E942" s="4" t="s">
        <v>1129</v>
      </c>
      <c r="F942" s="4" t="s">
        <v>1130</v>
      </c>
      <c r="G942" s="4" t="s">
        <v>433</v>
      </c>
      <c r="H942" s="4" t="s">
        <v>434</v>
      </c>
      <c r="I942" s="4" t="s">
        <v>435</v>
      </c>
      <c r="J942" s="4" t="s">
        <v>436</v>
      </c>
      <c r="K942" s="4" t="s">
        <v>431</v>
      </c>
    </row>
    <row r="943" spans="1:11">
      <c r="A943" s="4">
        <v>942</v>
      </c>
      <c r="B943" s="4" t="s">
        <v>109</v>
      </c>
      <c r="C943" s="4" t="s">
        <v>1127</v>
      </c>
      <c r="D943" s="4" t="s">
        <v>1128</v>
      </c>
      <c r="E943" s="4" t="s">
        <v>1129</v>
      </c>
      <c r="F943" s="4" t="s">
        <v>1130</v>
      </c>
      <c r="G943" s="4" t="s">
        <v>421</v>
      </c>
      <c r="H943" s="4" t="s">
        <v>422</v>
      </c>
      <c r="I943" s="4" t="s">
        <v>423</v>
      </c>
      <c r="J943" s="4" t="s">
        <v>424</v>
      </c>
      <c r="K943" s="4" t="s">
        <v>425</v>
      </c>
    </row>
    <row r="944" spans="1:11">
      <c r="A944" s="4">
        <v>943</v>
      </c>
      <c r="B944" s="4" t="s">
        <v>109</v>
      </c>
      <c r="C944" s="4" t="s">
        <v>1127</v>
      </c>
      <c r="D944" s="4" t="s">
        <v>1128</v>
      </c>
      <c r="E944" s="4" t="s">
        <v>1131</v>
      </c>
      <c r="F944" s="4" t="s">
        <v>1132</v>
      </c>
      <c r="G944" s="4" t="s">
        <v>421</v>
      </c>
      <c r="H944" s="4" t="s">
        <v>422</v>
      </c>
      <c r="I944" s="4" t="s">
        <v>423</v>
      </c>
      <c r="J944" s="4" t="s">
        <v>424</v>
      </c>
      <c r="K944" s="4" t="s">
        <v>425</v>
      </c>
    </row>
    <row r="945" spans="1:11">
      <c r="A945" s="4">
        <v>944</v>
      </c>
      <c r="B945" s="4" t="s">
        <v>109</v>
      </c>
      <c r="C945" s="4" t="s">
        <v>1127</v>
      </c>
      <c r="D945" s="4" t="s">
        <v>1128</v>
      </c>
      <c r="E945" s="4" t="s">
        <v>1133</v>
      </c>
      <c r="F945" s="4" t="s">
        <v>1134</v>
      </c>
      <c r="G945" s="4" t="s">
        <v>428</v>
      </c>
      <c r="H945" s="4" t="s">
        <v>429</v>
      </c>
      <c r="I945" s="4" t="s">
        <v>430</v>
      </c>
      <c r="J945" s="4" t="s">
        <v>424</v>
      </c>
      <c r="K945" s="4" t="s">
        <v>432</v>
      </c>
    </row>
    <row r="946" spans="1:11">
      <c r="A946" s="4">
        <v>945</v>
      </c>
      <c r="B946" s="4" t="s">
        <v>109</v>
      </c>
      <c r="C946" s="4" t="s">
        <v>1127</v>
      </c>
      <c r="D946" s="4" t="s">
        <v>1128</v>
      </c>
      <c r="E946" s="4" t="s">
        <v>1133</v>
      </c>
      <c r="F946" s="4" t="s">
        <v>1134</v>
      </c>
      <c r="G946" s="4" t="s">
        <v>428</v>
      </c>
      <c r="H946" s="4" t="s">
        <v>429</v>
      </c>
      <c r="I946" s="4" t="s">
        <v>430</v>
      </c>
      <c r="J946" s="4" t="s">
        <v>424</v>
      </c>
      <c r="K946" s="4" t="s">
        <v>431</v>
      </c>
    </row>
    <row r="947" spans="1:11">
      <c r="A947" s="4">
        <v>946</v>
      </c>
      <c r="B947" s="4" t="s">
        <v>109</v>
      </c>
      <c r="C947" s="4" t="s">
        <v>1127</v>
      </c>
      <c r="D947" s="4" t="s">
        <v>1128</v>
      </c>
      <c r="E947" s="4" t="s">
        <v>1133</v>
      </c>
      <c r="F947" s="4" t="s">
        <v>1134</v>
      </c>
      <c r="G947" s="4" t="s">
        <v>433</v>
      </c>
      <c r="H947" s="4" t="s">
        <v>434</v>
      </c>
      <c r="I947" s="4" t="s">
        <v>435</v>
      </c>
      <c r="J947" s="4" t="s">
        <v>436</v>
      </c>
      <c r="K947" s="4" t="s">
        <v>431</v>
      </c>
    </row>
    <row r="948" spans="1:11">
      <c r="A948" s="4">
        <v>947</v>
      </c>
      <c r="B948" s="4" t="s">
        <v>109</v>
      </c>
      <c r="C948" s="4" t="s">
        <v>1127</v>
      </c>
      <c r="D948" s="4" t="s">
        <v>1128</v>
      </c>
      <c r="E948" s="4" t="s">
        <v>1133</v>
      </c>
      <c r="F948" s="4" t="s">
        <v>1134</v>
      </c>
      <c r="G948" s="4" t="s">
        <v>433</v>
      </c>
      <c r="H948" s="4" t="s">
        <v>434</v>
      </c>
      <c r="I948" s="4" t="s">
        <v>435</v>
      </c>
      <c r="J948" s="4" t="s">
        <v>436</v>
      </c>
      <c r="K948" s="4" t="s">
        <v>432</v>
      </c>
    </row>
    <row r="949" spans="1:11">
      <c r="A949" s="4">
        <v>948</v>
      </c>
      <c r="B949" s="4" t="s">
        <v>109</v>
      </c>
      <c r="C949" s="4" t="s">
        <v>1127</v>
      </c>
      <c r="D949" s="4" t="s">
        <v>1128</v>
      </c>
      <c r="E949" s="4" t="s">
        <v>1133</v>
      </c>
      <c r="F949" s="4" t="s">
        <v>1134</v>
      </c>
      <c r="G949" s="4" t="s">
        <v>433</v>
      </c>
      <c r="H949" s="4" t="s">
        <v>434</v>
      </c>
      <c r="I949" s="4" t="s">
        <v>435</v>
      </c>
      <c r="J949" s="4" t="s">
        <v>436</v>
      </c>
      <c r="K949" s="4" t="s">
        <v>425</v>
      </c>
    </row>
    <row r="950" spans="1:11">
      <c r="A950" s="4">
        <v>949</v>
      </c>
      <c r="B950" s="4" t="s">
        <v>109</v>
      </c>
      <c r="C950" s="4" t="s">
        <v>1127</v>
      </c>
      <c r="D950" s="4" t="s">
        <v>1128</v>
      </c>
      <c r="E950" s="4" t="s">
        <v>1133</v>
      </c>
      <c r="F950" s="4" t="s">
        <v>1134</v>
      </c>
      <c r="G950" s="4" t="s">
        <v>421</v>
      </c>
      <c r="H950" s="4" t="s">
        <v>422</v>
      </c>
      <c r="I950" s="4" t="s">
        <v>423</v>
      </c>
      <c r="J950" s="4" t="s">
        <v>424</v>
      </c>
      <c r="K950" s="4" t="s">
        <v>425</v>
      </c>
    </row>
    <row r="951" spans="1:11">
      <c r="A951" s="4">
        <v>950</v>
      </c>
      <c r="B951" s="4" t="s">
        <v>109</v>
      </c>
      <c r="C951" s="4" t="s">
        <v>1127</v>
      </c>
      <c r="D951" s="4" t="s">
        <v>1128</v>
      </c>
      <c r="E951" s="4" t="s">
        <v>1135</v>
      </c>
      <c r="F951" s="4" t="s">
        <v>1136</v>
      </c>
      <c r="G951" s="4" t="s">
        <v>428</v>
      </c>
      <c r="H951" s="4" t="s">
        <v>429</v>
      </c>
      <c r="I951" s="4" t="s">
        <v>430</v>
      </c>
      <c r="J951" s="4" t="s">
        <v>424</v>
      </c>
      <c r="K951" s="4" t="s">
        <v>431</v>
      </c>
    </row>
    <row r="952" spans="1:11">
      <c r="A952" s="4">
        <v>951</v>
      </c>
      <c r="B952" s="4" t="s">
        <v>109</v>
      </c>
      <c r="C952" s="4" t="s">
        <v>1127</v>
      </c>
      <c r="D952" s="4" t="s">
        <v>1128</v>
      </c>
      <c r="E952" s="4" t="s">
        <v>1135</v>
      </c>
      <c r="F952" s="4" t="s">
        <v>1136</v>
      </c>
      <c r="G952" s="4" t="s">
        <v>428</v>
      </c>
      <c r="H952" s="4" t="s">
        <v>429</v>
      </c>
      <c r="I952" s="4" t="s">
        <v>430</v>
      </c>
      <c r="J952" s="4" t="s">
        <v>424</v>
      </c>
      <c r="K952" s="4" t="s">
        <v>432</v>
      </c>
    </row>
    <row r="953" spans="1:11">
      <c r="A953" s="4">
        <v>952</v>
      </c>
      <c r="B953" s="4" t="s">
        <v>109</v>
      </c>
      <c r="C953" s="4" t="s">
        <v>1127</v>
      </c>
      <c r="D953" s="4" t="s">
        <v>1128</v>
      </c>
      <c r="E953" s="4" t="s">
        <v>1135</v>
      </c>
      <c r="F953" s="4" t="s">
        <v>1136</v>
      </c>
      <c r="G953" s="4" t="s">
        <v>433</v>
      </c>
      <c r="H953" s="4" t="s">
        <v>434</v>
      </c>
      <c r="I953" s="4" t="s">
        <v>435</v>
      </c>
      <c r="J953" s="4" t="s">
        <v>436</v>
      </c>
      <c r="K953" s="4" t="s">
        <v>432</v>
      </c>
    </row>
    <row r="954" spans="1:11">
      <c r="A954" s="4">
        <v>953</v>
      </c>
      <c r="B954" s="4" t="s">
        <v>109</v>
      </c>
      <c r="C954" s="4" t="s">
        <v>1127</v>
      </c>
      <c r="D954" s="4" t="s">
        <v>1128</v>
      </c>
      <c r="E954" s="4" t="s">
        <v>1135</v>
      </c>
      <c r="F954" s="4" t="s">
        <v>1136</v>
      </c>
      <c r="G954" s="4" t="s">
        <v>433</v>
      </c>
      <c r="H954" s="4" t="s">
        <v>434</v>
      </c>
      <c r="I954" s="4" t="s">
        <v>435</v>
      </c>
      <c r="J954" s="4" t="s">
        <v>436</v>
      </c>
      <c r="K954" s="4" t="s">
        <v>425</v>
      </c>
    </row>
    <row r="955" spans="1:11">
      <c r="A955" s="4">
        <v>954</v>
      </c>
      <c r="B955" s="4" t="s">
        <v>109</v>
      </c>
      <c r="C955" s="4" t="s">
        <v>1127</v>
      </c>
      <c r="D955" s="4" t="s">
        <v>1128</v>
      </c>
      <c r="E955" s="4" t="s">
        <v>1135</v>
      </c>
      <c r="F955" s="4" t="s">
        <v>1136</v>
      </c>
      <c r="G955" s="4" t="s">
        <v>433</v>
      </c>
      <c r="H955" s="4" t="s">
        <v>434</v>
      </c>
      <c r="I955" s="4" t="s">
        <v>435</v>
      </c>
      <c r="J955" s="4" t="s">
        <v>436</v>
      </c>
      <c r="K955" s="4" t="s">
        <v>431</v>
      </c>
    </row>
    <row r="956" spans="1:11">
      <c r="A956" s="4">
        <v>955</v>
      </c>
      <c r="B956" s="4" t="s">
        <v>109</v>
      </c>
      <c r="C956" s="4" t="s">
        <v>1127</v>
      </c>
      <c r="D956" s="4" t="s">
        <v>1128</v>
      </c>
      <c r="E956" s="4" t="s">
        <v>1135</v>
      </c>
      <c r="F956" s="4" t="s">
        <v>1136</v>
      </c>
      <c r="G956" s="4" t="s">
        <v>421</v>
      </c>
      <c r="H956" s="4" t="s">
        <v>422</v>
      </c>
      <c r="I956" s="4" t="s">
        <v>423</v>
      </c>
      <c r="J956" s="4" t="s">
        <v>424</v>
      </c>
      <c r="K956" s="4" t="s">
        <v>425</v>
      </c>
    </row>
    <row r="957" spans="1:11">
      <c r="A957" s="4">
        <v>956</v>
      </c>
      <c r="B957" s="4" t="s">
        <v>109</v>
      </c>
      <c r="C957" s="4" t="s">
        <v>1127</v>
      </c>
      <c r="D957" s="4" t="s">
        <v>1128</v>
      </c>
      <c r="E957" s="4" t="s">
        <v>1137</v>
      </c>
      <c r="F957" s="4" t="s">
        <v>1138</v>
      </c>
      <c r="G957" s="4" t="s">
        <v>421</v>
      </c>
      <c r="H957" s="4" t="s">
        <v>422</v>
      </c>
      <c r="I957" s="4" t="s">
        <v>423</v>
      </c>
      <c r="J957" s="4" t="s">
        <v>424</v>
      </c>
      <c r="K957" s="4" t="s">
        <v>425</v>
      </c>
    </row>
    <row r="958" spans="1:11">
      <c r="A958" s="4">
        <v>957</v>
      </c>
      <c r="B958" s="4" t="s">
        <v>109</v>
      </c>
      <c r="C958" s="4" t="s">
        <v>1127</v>
      </c>
      <c r="D958" s="4" t="s">
        <v>1128</v>
      </c>
      <c r="E958" s="4" t="s">
        <v>1127</v>
      </c>
      <c r="F958" s="4" t="s">
        <v>1128</v>
      </c>
      <c r="G958" s="4" t="s">
        <v>428</v>
      </c>
      <c r="H958" s="4" t="s">
        <v>429</v>
      </c>
      <c r="I958" s="4" t="s">
        <v>430</v>
      </c>
      <c r="J958" s="4" t="s">
        <v>424</v>
      </c>
      <c r="K958" s="4" t="s">
        <v>432</v>
      </c>
    </row>
    <row r="959" spans="1:11">
      <c r="A959" s="4">
        <v>958</v>
      </c>
      <c r="B959" s="4" t="s">
        <v>109</v>
      </c>
      <c r="C959" s="4" t="s">
        <v>1127</v>
      </c>
      <c r="D959" s="4" t="s">
        <v>1128</v>
      </c>
      <c r="E959" s="4" t="s">
        <v>1127</v>
      </c>
      <c r="F959" s="4" t="s">
        <v>1128</v>
      </c>
      <c r="G959" s="4" t="s">
        <v>428</v>
      </c>
      <c r="H959" s="4" t="s">
        <v>429</v>
      </c>
      <c r="I959" s="4" t="s">
        <v>430</v>
      </c>
      <c r="J959" s="4" t="s">
        <v>424</v>
      </c>
      <c r="K959" s="4" t="s">
        <v>431</v>
      </c>
    </row>
    <row r="960" spans="1:11">
      <c r="A960" s="4">
        <v>959</v>
      </c>
      <c r="B960" s="4" t="s">
        <v>109</v>
      </c>
      <c r="C960" s="4" t="s">
        <v>1127</v>
      </c>
      <c r="D960" s="4" t="s">
        <v>1128</v>
      </c>
      <c r="E960" s="4" t="s">
        <v>1127</v>
      </c>
      <c r="F960" s="4" t="s">
        <v>1128</v>
      </c>
      <c r="G960" s="4" t="s">
        <v>433</v>
      </c>
      <c r="H960" s="4" t="s">
        <v>434</v>
      </c>
      <c r="I960" s="4" t="s">
        <v>435</v>
      </c>
      <c r="J960" s="4" t="s">
        <v>436</v>
      </c>
      <c r="K960" s="4" t="s">
        <v>431</v>
      </c>
    </row>
    <row r="961" spans="1:11">
      <c r="A961" s="4">
        <v>960</v>
      </c>
      <c r="B961" s="4" t="s">
        <v>109</v>
      </c>
      <c r="C961" s="4" t="s">
        <v>1127</v>
      </c>
      <c r="D961" s="4" t="s">
        <v>1128</v>
      </c>
      <c r="E961" s="4" t="s">
        <v>1127</v>
      </c>
      <c r="F961" s="4" t="s">
        <v>1128</v>
      </c>
      <c r="G961" s="4" t="s">
        <v>433</v>
      </c>
      <c r="H961" s="4" t="s">
        <v>434</v>
      </c>
      <c r="I961" s="4" t="s">
        <v>435</v>
      </c>
      <c r="J961" s="4" t="s">
        <v>436</v>
      </c>
      <c r="K961" s="4" t="s">
        <v>425</v>
      </c>
    </row>
    <row r="962" spans="1:11">
      <c r="A962" s="4">
        <v>961</v>
      </c>
      <c r="B962" s="4" t="s">
        <v>109</v>
      </c>
      <c r="C962" s="4" t="s">
        <v>1127</v>
      </c>
      <c r="D962" s="4" t="s">
        <v>1128</v>
      </c>
      <c r="E962" s="4" t="s">
        <v>1127</v>
      </c>
      <c r="F962" s="4" t="s">
        <v>1128</v>
      </c>
      <c r="G962" s="4" t="s">
        <v>433</v>
      </c>
      <c r="H962" s="4" t="s">
        <v>434</v>
      </c>
      <c r="I962" s="4" t="s">
        <v>435</v>
      </c>
      <c r="J962" s="4" t="s">
        <v>436</v>
      </c>
      <c r="K962" s="4" t="s">
        <v>432</v>
      </c>
    </row>
    <row r="963" spans="1:11">
      <c r="A963" s="4">
        <v>962</v>
      </c>
      <c r="B963" s="4" t="s">
        <v>109</v>
      </c>
      <c r="C963" s="4" t="s">
        <v>1127</v>
      </c>
      <c r="D963" s="4" t="s">
        <v>1128</v>
      </c>
      <c r="E963" s="4" t="s">
        <v>1127</v>
      </c>
      <c r="F963" s="4" t="s">
        <v>1128</v>
      </c>
      <c r="G963" s="4" t="s">
        <v>421</v>
      </c>
      <c r="H963" s="4" t="s">
        <v>422</v>
      </c>
      <c r="I963" s="4" t="s">
        <v>423</v>
      </c>
      <c r="J963" s="4" t="s">
        <v>424</v>
      </c>
      <c r="K963" s="4" t="s">
        <v>425</v>
      </c>
    </row>
    <row r="964" spans="1:11">
      <c r="A964" s="4">
        <v>963</v>
      </c>
      <c r="B964" s="4" t="s">
        <v>109</v>
      </c>
      <c r="C964" s="4" t="s">
        <v>1127</v>
      </c>
      <c r="D964" s="4" t="s">
        <v>1128</v>
      </c>
      <c r="E964" s="4" t="s">
        <v>1139</v>
      </c>
      <c r="F964" s="4" t="s">
        <v>1140</v>
      </c>
      <c r="G964" s="4" t="s">
        <v>428</v>
      </c>
      <c r="H964" s="4" t="s">
        <v>429</v>
      </c>
      <c r="I964" s="4" t="s">
        <v>430</v>
      </c>
      <c r="J964" s="4" t="s">
        <v>424</v>
      </c>
      <c r="K964" s="4" t="s">
        <v>432</v>
      </c>
    </row>
    <row r="965" spans="1:11">
      <c r="A965" s="4">
        <v>964</v>
      </c>
      <c r="B965" s="4" t="s">
        <v>109</v>
      </c>
      <c r="C965" s="4" t="s">
        <v>1127</v>
      </c>
      <c r="D965" s="4" t="s">
        <v>1128</v>
      </c>
      <c r="E965" s="4" t="s">
        <v>1139</v>
      </c>
      <c r="F965" s="4" t="s">
        <v>1140</v>
      </c>
      <c r="G965" s="4" t="s">
        <v>428</v>
      </c>
      <c r="H965" s="4" t="s">
        <v>429</v>
      </c>
      <c r="I965" s="4" t="s">
        <v>430</v>
      </c>
      <c r="J965" s="4" t="s">
        <v>424</v>
      </c>
      <c r="K965" s="4" t="s">
        <v>431</v>
      </c>
    </row>
    <row r="966" spans="1:11">
      <c r="A966" s="4">
        <v>965</v>
      </c>
      <c r="B966" s="4" t="s">
        <v>109</v>
      </c>
      <c r="C966" s="4" t="s">
        <v>1127</v>
      </c>
      <c r="D966" s="4" t="s">
        <v>1128</v>
      </c>
      <c r="E966" s="4" t="s">
        <v>1139</v>
      </c>
      <c r="F966" s="4" t="s">
        <v>1140</v>
      </c>
      <c r="G966" s="4" t="s">
        <v>433</v>
      </c>
      <c r="H966" s="4" t="s">
        <v>434</v>
      </c>
      <c r="I966" s="4" t="s">
        <v>435</v>
      </c>
      <c r="J966" s="4" t="s">
        <v>436</v>
      </c>
      <c r="K966" s="4" t="s">
        <v>431</v>
      </c>
    </row>
    <row r="967" spans="1:11">
      <c r="A967" s="4">
        <v>966</v>
      </c>
      <c r="B967" s="4" t="s">
        <v>109</v>
      </c>
      <c r="C967" s="4" t="s">
        <v>1127</v>
      </c>
      <c r="D967" s="4" t="s">
        <v>1128</v>
      </c>
      <c r="E967" s="4" t="s">
        <v>1139</v>
      </c>
      <c r="F967" s="4" t="s">
        <v>1140</v>
      </c>
      <c r="G967" s="4" t="s">
        <v>433</v>
      </c>
      <c r="H967" s="4" t="s">
        <v>434</v>
      </c>
      <c r="I967" s="4" t="s">
        <v>435</v>
      </c>
      <c r="J967" s="4" t="s">
        <v>436</v>
      </c>
      <c r="K967" s="4" t="s">
        <v>425</v>
      </c>
    </row>
    <row r="968" spans="1:11">
      <c r="A968" s="4">
        <v>967</v>
      </c>
      <c r="B968" s="4" t="s">
        <v>109</v>
      </c>
      <c r="C968" s="4" t="s">
        <v>1127</v>
      </c>
      <c r="D968" s="4" t="s">
        <v>1128</v>
      </c>
      <c r="E968" s="4" t="s">
        <v>1139</v>
      </c>
      <c r="F968" s="4" t="s">
        <v>1140</v>
      </c>
      <c r="G968" s="4" t="s">
        <v>433</v>
      </c>
      <c r="H968" s="4" t="s">
        <v>434</v>
      </c>
      <c r="I968" s="4" t="s">
        <v>435</v>
      </c>
      <c r="J968" s="4" t="s">
        <v>436</v>
      </c>
      <c r="K968" s="4" t="s">
        <v>432</v>
      </c>
    </row>
    <row r="969" spans="1:11">
      <c r="A969" s="4">
        <v>968</v>
      </c>
      <c r="B969" s="4" t="s">
        <v>109</v>
      </c>
      <c r="C969" s="4" t="s">
        <v>1127</v>
      </c>
      <c r="D969" s="4" t="s">
        <v>1128</v>
      </c>
      <c r="E969" s="4" t="s">
        <v>1139</v>
      </c>
      <c r="F969" s="4" t="s">
        <v>1140</v>
      </c>
      <c r="G969" s="4" t="s">
        <v>1141</v>
      </c>
      <c r="H969" s="4" t="s">
        <v>1142</v>
      </c>
      <c r="I969" s="4" t="s">
        <v>1143</v>
      </c>
      <c r="J969" s="4" t="s">
        <v>1144</v>
      </c>
      <c r="K969" s="4" t="s">
        <v>425</v>
      </c>
    </row>
    <row r="970" spans="1:11">
      <c r="A970" s="4">
        <v>969</v>
      </c>
      <c r="B970" s="4" t="s">
        <v>109</v>
      </c>
      <c r="C970" s="4" t="s">
        <v>1127</v>
      </c>
      <c r="D970" s="4" t="s">
        <v>1128</v>
      </c>
      <c r="E970" s="4" t="s">
        <v>1139</v>
      </c>
      <c r="F970" s="4" t="s">
        <v>1140</v>
      </c>
      <c r="G970" s="4" t="s">
        <v>1141</v>
      </c>
      <c r="H970" s="4" t="s">
        <v>1142</v>
      </c>
      <c r="I970" s="4" t="s">
        <v>1143</v>
      </c>
      <c r="J970" s="4" t="s">
        <v>1144</v>
      </c>
      <c r="K970" s="4" t="s">
        <v>449</v>
      </c>
    </row>
    <row r="971" spans="1:11">
      <c r="A971" s="4">
        <v>970</v>
      </c>
      <c r="B971" s="4" t="s">
        <v>109</v>
      </c>
      <c r="C971" s="4" t="s">
        <v>1127</v>
      </c>
      <c r="D971" s="4" t="s">
        <v>1128</v>
      </c>
      <c r="E971" s="4" t="s">
        <v>1139</v>
      </c>
      <c r="F971" s="4" t="s">
        <v>1140</v>
      </c>
      <c r="G971" s="4" t="s">
        <v>1145</v>
      </c>
      <c r="H971" s="4" t="s">
        <v>1146</v>
      </c>
      <c r="I971" s="4" t="s">
        <v>1147</v>
      </c>
      <c r="J971" s="4" t="s">
        <v>1144</v>
      </c>
      <c r="K971" s="4" t="s">
        <v>449</v>
      </c>
    </row>
    <row r="972" spans="1:11">
      <c r="A972" s="4">
        <v>971</v>
      </c>
      <c r="B972" s="4" t="s">
        <v>109</v>
      </c>
      <c r="C972" s="4" t="s">
        <v>1127</v>
      </c>
      <c r="D972" s="4" t="s">
        <v>1128</v>
      </c>
      <c r="E972" s="4" t="s">
        <v>1139</v>
      </c>
      <c r="F972" s="4" t="s">
        <v>1140</v>
      </c>
      <c r="G972" s="4" t="s">
        <v>421</v>
      </c>
      <c r="H972" s="4" t="s">
        <v>422</v>
      </c>
      <c r="I972" s="4" t="s">
        <v>423</v>
      </c>
      <c r="J972" s="4" t="s">
        <v>424</v>
      </c>
      <c r="K972" s="4" t="s">
        <v>425</v>
      </c>
    </row>
    <row r="973" spans="1:11">
      <c r="A973" s="4">
        <v>972</v>
      </c>
      <c r="B973" s="4" t="s">
        <v>109</v>
      </c>
      <c r="C973" s="4" t="s">
        <v>1148</v>
      </c>
      <c r="D973" s="4" t="s">
        <v>1149</v>
      </c>
      <c r="E973" s="4" t="s">
        <v>1150</v>
      </c>
      <c r="F973" s="4" t="s">
        <v>1151</v>
      </c>
      <c r="G973" s="4" t="s">
        <v>421</v>
      </c>
      <c r="H973" s="4" t="s">
        <v>422</v>
      </c>
      <c r="I973" s="4" t="s">
        <v>423</v>
      </c>
      <c r="J973" s="4" t="s">
        <v>424</v>
      </c>
      <c r="K973" s="4" t="s">
        <v>425</v>
      </c>
    </row>
    <row r="974" spans="1:11">
      <c r="A974" s="4">
        <v>973</v>
      </c>
      <c r="B974" s="4" t="s">
        <v>109</v>
      </c>
      <c r="C974" s="4" t="s">
        <v>1148</v>
      </c>
      <c r="D974" s="4" t="s">
        <v>1149</v>
      </c>
      <c r="E974" s="4" t="s">
        <v>1148</v>
      </c>
      <c r="F974" s="4" t="s">
        <v>1149</v>
      </c>
      <c r="G974" s="4" t="s">
        <v>428</v>
      </c>
      <c r="H974" s="4" t="s">
        <v>429</v>
      </c>
      <c r="I974" s="4" t="s">
        <v>430</v>
      </c>
      <c r="J974" s="4" t="s">
        <v>424</v>
      </c>
      <c r="K974" s="4" t="s">
        <v>431</v>
      </c>
    </row>
    <row r="975" spans="1:11">
      <c r="A975" s="4">
        <v>974</v>
      </c>
      <c r="B975" s="4" t="s">
        <v>109</v>
      </c>
      <c r="C975" s="4" t="s">
        <v>1148</v>
      </c>
      <c r="D975" s="4" t="s">
        <v>1149</v>
      </c>
      <c r="E975" s="4" t="s">
        <v>1148</v>
      </c>
      <c r="F975" s="4" t="s">
        <v>1149</v>
      </c>
      <c r="G975" s="4" t="s">
        <v>428</v>
      </c>
      <c r="H975" s="4" t="s">
        <v>429</v>
      </c>
      <c r="I975" s="4" t="s">
        <v>430</v>
      </c>
      <c r="J975" s="4" t="s">
        <v>424</v>
      </c>
      <c r="K975" s="4" t="s">
        <v>432</v>
      </c>
    </row>
    <row r="976" spans="1:11">
      <c r="A976" s="4">
        <v>975</v>
      </c>
      <c r="B976" s="4" t="s">
        <v>109</v>
      </c>
      <c r="C976" s="4" t="s">
        <v>1148</v>
      </c>
      <c r="D976" s="4" t="s">
        <v>1149</v>
      </c>
      <c r="E976" s="4" t="s">
        <v>1148</v>
      </c>
      <c r="F976" s="4" t="s">
        <v>1149</v>
      </c>
      <c r="G976" s="4" t="s">
        <v>433</v>
      </c>
      <c r="H976" s="4" t="s">
        <v>434</v>
      </c>
      <c r="I976" s="4" t="s">
        <v>435</v>
      </c>
      <c r="J976" s="4" t="s">
        <v>436</v>
      </c>
      <c r="K976" s="4" t="s">
        <v>431</v>
      </c>
    </row>
    <row r="977" spans="1:11">
      <c r="A977" s="4">
        <v>976</v>
      </c>
      <c r="B977" s="4" t="s">
        <v>109</v>
      </c>
      <c r="C977" s="4" t="s">
        <v>1148</v>
      </c>
      <c r="D977" s="4" t="s">
        <v>1149</v>
      </c>
      <c r="E977" s="4" t="s">
        <v>1148</v>
      </c>
      <c r="F977" s="4" t="s">
        <v>1149</v>
      </c>
      <c r="G977" s="4" t="s">
        <v>433</v>
      </c>
      <c r="H977" s="4" t="s">
        <v>434</v>
      </c>
      <c r="I977" s="4" t="s">
        <v>435</v>
      </c>
      <c r="J977" s="4" t="s">
        <v>436</v>
      </c>
      <c r="K977" s="4" t="s">
        <v>425</v>
      </c>
    </row>
    <row r="978" spans="1:11">
      <c r="A978" s="4">
        <v>977</v>
      </c>
      <c r="B978" s="4" t="s">
        <v>109</v>
      </c>
      <c r="C978" s="4" t="s">
        <v>1148</v>
      </c>
      <c r="D978" s="4" t="s">
        <v>1149</v>
      </c>
      <c r="E978" s="4" t="s">
        <v>1148</v>
      </c>
      <c r="F978" s="4" t="s">
        <v>1149</v>
      </c>
      <c r="G978" s="4" t="s">
        <v>433</v>
      </c>
      <c r="H978" s="4" t="s">
        <v>434</v>
      </c>
      <c r="I978" s="4" t="s">
        <v>435</v>
      </c>
      <c r="J978" s="4" t="s">
        <v>436</v>
      </c>
      <c r="K978" s="4" t="s">
        <v>432</v>
      </c>
    </row>
    <row r="979" spans="1:11">
      <c r="A979" s="4">
        <v>978</v>
      </c>
      <c r="B979" s="4" t="s">
        <v>109</v>
      </c>
      <c r="C979" s="4" t="s">
        <v>1148</v>
      </c>
      <c r="D979" s="4" t="s">
        <v>1149</v>
      </c>
      <c r="E979" s="4" t="s">
        <v>1148</v>
      </c>
      <c r="F979" s="4" t="s">
        <v>1149</v>
      </c>
      <c r="G979" s="4" t="s">
        <v>1152</v>
      </c>
      <c r="H979" s="4" t="s">
        <v>1153</v>
      </c>
      <c r="I979" s="4" t="s">
        <v>1154</v>
      </c>
      <c r="J979" s="4" t="s">
        <v>1155</v>
      </c>
      <c r="K979" s="4" t="s">
        <v>431</v>
      </c>
    </row>
    <row r="980" spans="1:11">
      <c r="A980" s="4">
        <v>979</v>
      </c>
      <c r="B980" s="4" t="s">
        <v>109</v>
      </c>
      <c r="C980" s="4" t="s">
        <v>1148</v>
      </c>
      <c r="D980" s="4" t="s">
        <v>1149</v>
      </c>
      <c r="E980" s="4" t="s">
        <v>1148</v>
      </c>
      <c r="F980" s="4" t="s">
        <v>1149</v>
      </c>
      <c r="G980" s="4" t="s">
        <v>1152</v>
      </c>
      <c r="H980" s="4" t="s">
        <v>1153</v>
      </c>
      <c r="I980" s="4" t="s">
        <v>1154</v>
      </c>
      <c r="J980" s="4" t="s">
        <v>1155</v>
      </c>
      <c r="K980" s="4" t="s">
        <v>425</v>
      </c>
    </row>
    <row r="981" spans="1:11">
      <c r="A981" s="4">
        <v>980</v>
      </c>
      <c r="B981" s="4" t="s">
        <v>109</v>
      </c>
      <c r="C981" s="4" t="s">
        <v>1148</v>
      </c>
      <c r="D981" s="4" t="s">
        <v>1149</v>
      </c>
      <c r="E981" s="4" t="s">
        <v>1148</v>
      </c>
      <c r="F981" s="4" t="s">
        <v>1149</v>
      </c>
      <c r="G981" s="4" t="s">
        <v>1152</v>
      </c>
      <c r="H981" s="4" t="s">
        <v>1153</v>
      </c>
      <c r="I981" s="4" t="s">
        <v>1154</v>
      </c>
      <c r="J981" s="4" t="s">
        <v>1155</v>
      </c>
      <c r="K981" s="4" t="s">
        <v>432</v>
      </c>
    </row>
    <row r="982" spans="1:11">
      <c r="A982" s="4">
        <v>981</v>
      </c>
      <c r="B982" s="4" t="s">
        <v>109</v>
      </c>
      <c r="C982" s="4" t="s">
        <v>1148</v>
      </c>
      <c r="D982" s="4" t="s">
        <v>1149</v>
      </c>
      <c r="E982" s="4" t="s">
        <v>1148</v>
      </c>
      <c r="F982" s="4" t="s">
        <v>1149</v>
      </c>
      <c r="G982" s="4" t="s">
        <v>584</v>
      </c>
      <c r="H982" s="4" t="s">
        <v>585</v>
      </c>
      <c r="I982" s="4" t="s">
        <v>586</v>
      </c>
      <c r="J982" s="4" t="s">
        <v>587</v>
      </c>
      <c r="K982" s="4" t="s">
        <v>432</v>
      </c>
    </row>
    <row r="983" spans="1:11">
      <c r="A983" s="4">
        <v>982</v>
      </c>
      <c r="B983" s="4" t="s">
        <v>109</v>
      </c>
      <c r="C983" s="4" t="s">
        <v>1148</v>
      </c>
      <c r="D983" s="4" t="s">
        <v>1149</v>
      </c>
      <c r="E983" s="4" t="s">
        <v>1148</v>
      </c>
      <c r="F983" s="4" t="s">
        <v>1149</v>
      </c>
      <c r="G983" s="4" t="s">
        <v>584</v>
      </c>
      <c r="H983" s="4" t="s">
        <v>585</v>
      </c>
      <c r="I983" s="4" t="s">
        <v>586</v>
      </c>
      <c r="J983" s="4" t="s">
        <v>587</v>
      </c>
      <c r="K983" s="4" t="s">
        <v>425</v>
      </c>
    </row>
    <row r="984" spans="1:11">
      <c r="A984" s="4">
        <v>983</v>
      </c>
      <c r="B984" s="4" t="s">
        <v>109</v>
      </c>
      <c r="C984" s="4" t="s">
        <v>1148</v>
      </c>
      <c r="D984" s="4" t="s">
        <v>1149</v>
      </c>
      <c r="E984" s="4" t="s">
        <v>1148</v>
      </c>
      <c r="F984" s="4" t="s">
        <v>1149</v>
      </c>
      <c r="G984" s="4" t="s">
        <v>584</v>
      </c>
      <c r="H984" s="4" t="s">
        <v>585</v>
      </c>
      <c r="I984" s="4" t="s">
        <v>586</v>
      </c>
      <c r="J984" s="4" t="s">
        <v>587</v>
      </c>
      <c r="K984" s="4" t="s">
        <v>431</v>
      </c>
    </row>
    <row r="985" spans="1:11">
      <c r="A985" s="4">
        <v>984</v>
      </c>
      <c r="B985" s="4" t="s">
        <v>109</v>
      </c>
      <c r="C985" s="4" t="s">
        <v>1148</v>
      </c>
      <c r="D985" s="4" t="s">
        <v>1149</v>
      </c>
      <c r="E985" s="4" t="s">
        <v>1148</v>
      </c>
      <c r="F985" s="4" t="s">
        <v>1149</v>
      </c>
      <c r="G985" s="4" t="s">
        <v>922</v>
      </c>
      <c r="H985" s="4" t="s">
        <v>923</v>
      </c>
      <c r="I985" s="4" t="s">
        <v>924</v>
      </c>
      <c r="J985" s="4" t="s">
        <v>526</v>
      </c>
      <c r="K985" s="4" t="s">
        <v>432</v>
      </c>
    </row>
    <row r="986" spans="1:11">
      <c r="A986" s="4">
        <v>985</v>
      </c>
      <c r="B986" s="4" t="s">
        <v>109</v>
      </c>
      <c r="C986" s="4" t="s">
        <v>1148</v>
      </c>
      <c r="D986" s="4" t="s">
        <v>1149</v>
      </c>
      <c r="E986" s="4" t="s">
        <v>1148</v>
      </c>
      <c r="F986" s="4" t="s">
        <v>1149</v>
      </c>
      <c r="G986" s="4" t="s">
        <v>922</v>
      </c>
      <c r="H986" s="4" t="s">
        <v>923</v>
      </c>
      <c r="I986" s="4" t="s">
        <v>924</v>
      </c>
      <c r="J986" s="4" t="s">
        <v>526</v>
      </c>
      <c r="K986" s="4" t="s">
        <v>431</v>
      </c>
    </row>
    <row r="987" spans="1:11">
      <c r="A987" s="4">
        <v>986</v>
      </c>
      <c r="B987" s="4" t="s">
        <v>109</v>
      </c>
      <c r="C987" s="4" t="s">
        <v>1148</v>
      </c>
      <c r="D987" s="4" t="s">
        <v>1149</v>
      </c>
      <c r="E987" s="4" t="s">
        <v>1148</v>
      </c>
      <c r="F987" s="4" t="s">
        <v>1149</v>
      </c>
      <c r="G987" s="4" t="s">
        <v>922</v>
      </c>
      <c r="H987" s="4" t="s">
        <v>923</v>
      </c>
      <c r="I987" s="4" t="s">
        <v>924</v>
      </c>
      <c r="J987" s="4" t="s">
        <v>526</v>
      </c>
      <c r="K987" s="4" t="s">
        <v>425</v>
      </c>
    </row>
    <row r="988" spans="1:11">
      <c r="A988" s="4">
        <v>987</v>
      </c>
      <c r="B988" s="4" t="s">
        <v>109</v>
      </c>
      <c r="C988" s="4" t="s">
        <v>1148</v>
      </c>
      <c r="D988" s="4" t="s">
        <v>1149</v>
      </c>
      <c r="E988" s="4" t="s">
        <v>1148</v>
      </c>
      <c r="F988" s="4" t="s">
        <v>1149</v>
      </c>
      <c r="G988" s="4" t="s">
        <v>421</v>
      </c>
      <c r="H988" s="4" t="s">
        <v>422</v>
      </c>
      <c r="I988" s="4" t="s">
        <v>423</v>
      </c>
      <c r="J988" s="4" t="s">
        <v>424</v>
      </c>
      <c r="K988" s="4" t="s">
        <v>425</v>
      </c>
    </row>
    <row r="989" spans="1:11">
      <c r="A989" s="4">
        <v>988</v>
      </c>
      <c r="B989" s="4" t="s">
        <v>109</v>
      </c>
      <c r="C989" s="4" t="s">
        <v>1148</v>
      </c>
      <c r="D989" s="4" t="s">
        <v>1149</v>
      </c>
      <c r="E989" s="4" t="s">
        <v>1156</v>
      </c>
      <c r="F989" s="4" t="s">
        <v>1157</v>
      </c>
      <c r="G989" s="4" t="s">
        <v>428</v>
      </c>
      <c r="H989" s="4" t="s">
        <v>429</v>
      </c>
      <c r="I989" s="4" t="s">
        <v>430</v>
      </c>
      <c r="J989" s="4" t="s">
        <v>424</v>
      </c>
      <c r="K989" s="4" t="s">
        <v>432</v>
      </c>
    </row>
    <row r="990" spans="1:11">
      <c r="A990" s="4">
        <v>989</v>
      </c>
      <c r="B990" s="4" t="s">
        <v>109</v>
      </c>
      <c r="C990" s="4" t="s">
        <v>1148</v>
      </c>
      <c r="D990" s="4" t="s">
        <v>1149</v>
      </c>
      <c r="E990" s="4" t="s">
        <v>1156</v>
      </c>
      <c r="F990" s="4" t="s">
        <v>1157</v>
      </c>
      <c r="G990" s="4" t="s">
        <v>428</v>
      </c>
      <c r="H990" s="4" t="s">
        <v>429</v>
      </c>
      <c r="I990" s="4" t="s">
        <v>430</v>
      </c>
      <c r="J990" s="4" t="s">
        <v>424</v>
      </c>
      <c r="K990" s="4" t="s">
        <v>431</v>
      </c>
    </row>
    <row r="991" spans="1:11">
      <c r="A991" s="4">
        <v>990</v>
      </c>
      <c r="B991" s="4" t="s">
        <v>109</v>
      </c>
      <c r="C991" s="4" t="s">
        <v>1148</v>
      </c>
      <c r="D991" s="4" t="s">
        <v>1149</v>
      </c>
      <c r="E991" s="4" t="s">
        <v>1156</v>
      </c>
      <c r="F991" s="4" t="s">
        <v>1157</v>
      </c>
      <c r="G991" s="4" t="s">
        <v>433</v>
      </c>
      <c r="H991" s="4" t="s">
        <v>434</v>
      </c>
      <c r="I991" s="4" t="s">
        <v>435</v>
      </c>
      <c r="J991" s="4" t="s">
        <v>436</v>
      </c>
      <c r="K991" s="4" t="s">
        <v>432</v>
      </c>
    </row>
    <row r="992" spans="1:11">
      <c r="A992" s="4">
        <v>991</v>
      </c>
      <c r="B992" s="4" t="s">
        <v>109</v>
      </c>
      <c r="C992" s="4" t="s">
        <v>1148</v>
      </c>
      <c r="D992" s="4" t="s">
        <v>1149</v>
      </c>
      <c r="E992" s="4" t="s">
        <v>1156</v>
      </c>
      <c r="F992" s="4" t="s">
        <v>1157</v>
      </c>
      <c r="G992" s="4" t="s">
        <v>433</v>
      </c>
      <c r="H992" s="4" t="s">
        <v>434</v>
      </c>
      <c r="I992" s="4" t="s">
        <v>435</v>
      </c>
      <c r="J992" s="4" t="s">
        <v>436</v>
      </c>
      <c r="K992" s="4" t="s">
        <v>425</v>
      </c>
    </row>
    <row r="993" spans="1:11">
      <c r="A993" s="4">
        <v>992</v>
      </c>
      <c r="B993" s="4" t="s">
        <v>109</v>
      </c>
      <c r="C993" s="4" t="s">
        <v>1148</v>
      </c>
      <c r="D993" s="4" t="s">
        <v>1149</v>
      </c>
      <c r="E993" s="4" t="s">
        <v>1156</v>
      </c>
      <c r="F993" s="4" t="s">
        <v>1157</v>
      </c>
      <c r="G993" s="4" t="s">
        <v>433</v>
      </c>
      <c r="H993" s="4" t="s">
        <v>434</v>
      </c>
      <c r="I993" s="4" t="s">
        <v>435</v>
      </c>
      <c r="J993" s="4" t="s">
        <v>436</v>
      </c>
      <c r="K993" s="4" t="s">
        <v>431</v>
      </c>
    </row>
    <row r="994" spans="1:11">
      <c r="A994" s="4">
        <v>993</v>
      </c>
      <c r="B994" s="4" t="s">
        <v>109</v>
      </c>
      <c r="C994" s="4" t="s">
        <v>1148</v>
      </c>
      <c r="D994" s="4" t="s">
        <v>1149</v>
      </c>
      <c r="E994" s="4" t="s">
        <v>1156</v>
      </c>
      <c r="F994" s="4" t="s">
        <v>1157</v>
      </c>
      <c r="G994" s="4" t="s">
        <v>922</v>
      </c>
      <c r="H994" s="4" t="s">
        <v>923</v>
      </c>
      <c r="I994" s="4" t="s">
        <v>924</v>
      </c>
      <c r="J994" s="4" t="s">
        <v>526</v>
      </c>
      <c r="K994" s="4" t="s">
        <v>425</v>
      </c>
    </row>
    <row r="995" spans="1:11">
      <c r="A995" s="4">
        <v>994</v>
      </c>
      <c r="B995" s="4" t="s">
        <v>109</v>
      </c>
      <c r="C995" s="4" t="s">
        <v>1148</v>
      </c>
      <c r="D995" s="4" t="s">
        <v>1149</v>
      </c>
      <c r="E995" s="4" t="s">
        <v>1156</v>
      </c>
      <c r="F995" s="4" t="s">
        <v>1157</v>
      </c>
      <c r="G995" s="4" t="s">
        <v>922</v>
      </c>
      <c r="H995" s="4" t="s">
        <v>923</v>
      </c>
      <c r="I995" s="4" t="s">
        <v>924</v>
      </c>
      <c r="J995" s="4" t="s">
        <v>526</v>
      </c>
      <c r="K995" s="4" t="s">
        <v>432</v>
      </c>
    </row>
    <row r="996" spans="1:11">
      <c r="A996" s="4">
        <v>995</v>
      </c>
      <c r="B996" s="4" t="s">
        <v>109</v>
      </c>
      <c r="C996" s="4" t="s">
        <v>1148</v>
      </c>
      <c r="D996" s="4" t="s">
        <v>1149</v>
      </c>
      <c r="E996" s="4" t="s">
        <v>1156</v>
      </c>
      <c r="F996" s="4" t="s">
        <v>1157</v>
      </c>
      <c r="G996" s="4" t="s">
        <v>922</v>
      </c>
      <c r="H996" s="4" t="s">
        <v>923</v>
      </c>
      <c r="I996" s="4" t="s">
        <v>924</v>
      </c>
      <c r="J996" s="4" t="s">
        <v>526</v>
      </c>
      <c r="K996" s="4" t="s">
        <v>431</v>
      </c>
    </row>
    <row r="997" spans="1:11">
      <c r="A997" s="4">
        <v>996</v>
      </c>
      <c r="B997" s="4" t="s">
        <v>109</v>
      </c>
      <c r="C997" s="4" t="s">
        <v>1148</v>
      </c>
      <c r="D997" s="4" t="s">
        <v>1149</v>
      </c>
      <c r="E997" s="4" t="s">
        <v>1156</v>
      </c>
      <c r="F997" s="4" t="s">
        <v>1157</v>
      </c>
      <c r="G997" s="4" t="s">
        <v>421</v>
      </c>
      <c r="H997" s="4" t="s">
        <v>422</v>
      </c>
      <c r="I997" s="4" t="s">
        <v>423</v>
      </c>
      <c r="J997" s="4" t="s">
        <v>424</v>
      </c>
      <c r="K997" s="4" t="s">
        <v>425</v>
      </c>
    </row>
    <row r="998" spans="1:11">
      <c r="A998" s="4">
        <v>997</v>
      </c>
      <c r="B998" s="4" t="s">
        <v>109</v>
      </c>
      <c r="C998" s="4" t="s">
        <v>1148</v>
      </c>
      <c r="D998" s="4" t="s">
        <v>1149</v>
      </c>
      <c r="E998" s="4" t="s">
        <v>1158</v>
      </c>
      <c r="F998" s="4" t="s">
        <v>1159</v>
      </c>
      <c r="G998" s="4" t="s">
        <v>421</v>
      </c>
      <c r="H998" s="4" t="s">
        <v>422</v>
      </c>
      <c r="I998" s="4" t="s">
        <v>423</v>
      </c>
      <c r="J998" s="4" t="s">
        <v>424</v>
      </c>
      <c r="K998" s="4" t="s">
        <v>425</v>
      </c>
    </row>
    <row r="999" spans="1:11">
      <c r="A999" s="4">
        <v>998</v>
      </c>
      <c r="B999" s="4" t="s">
        <v>109</v>
      </c>
      <c r="C999" s="4" t="s">
        <v>1160</v>
      </c>
      <c r="D999" s="4" t="s">
        <v>1161</v>
      </c>
      <c r="E999" s="4" t="s">
        <v>1162</v>
      </c>
      <c r="F999" s="4" t="s">
        <v>1163</v>
      </c>
      <c r="G999" s="4" t="s">
        <v>428</v>
      </c>
      <c r="H999" s="4" t="s">
        <v>429</v>
      </c>
      <c r="I999" s="4" t="s">
        <v>430</v>
      </c>
      <c r="J999" s="4" t="s">
        <v>424</v>
      </c>
      <c r="K999" s="4" t="s">
        <v>431</v>
      </c>
    </row>
    <row r="1000" spans="1:11">
      <c r="A1000" s="4">
        <v>999</v>
      </c>
      <c r="B1000" s="4" t="s">
        <v>109</v>
      </c>
      <c r="C1000" s="4" t="s">
        <v>1160</v>
      </c>
      <c r="D1000" s="4" t="s">
        <v>1161</v>
      </c>
      <c r="E1000" s="4" t="s">
        <v>1162</v>
      </c>
      <c r="F1000" s="4" t="s">
        <v>1163</v>
      </c>
      <c r="G1000" s="4" t="s">
        <v>428</v>
      </c>
      <c r="H1000" s="4" t="s">
        <v>429</v>
      </c>
      <c r="I1000" s="4" t="s">
        <v>430</v>
      </c>
      <c r="J1000" s="4" t="s">
        <v>424</v>
      </c>
      <c r="K1000" s="4" t="s">
        <v>432</v>
      </c>
    </row>
    <row r="1001" spans="1:11">
      <c r="A1001" s="4">
        <v>1000</v>
      </c>
      <c r="B1001" s="4" t="s">
        <v>109</v>
      </c>
      <c r="C1001" s="4" t="s">
        <v>1160</v>
      </c>
      <c r="D1001" s="4" t="s">
        <v>1161</v>
      </c>
      <c r="E1001" s="4" t="s">
        <v>1162</v>
      </c>
      <c r="F1001" s="4" t="s">
        <v>1163</v>
      </c>
      <c r="G1001" s="4" t="s">
        <v>433</v>
      </c>
      <c r="H1001" s="4" t="s">
        <v>434</v>
      </c>
      <c r="I1001" s="4" t="s">
        <v>435</v>
      </c>
      <c r="J1001" s="4" t="s">
        <v>436</v>
      </c>
      <c r="K1001" s="4" t="s">
        <v>432</v>
      </c>
    </row>
    <row r="1002" spans="1:11">
      <c r="A1002" s="4">
        <v>1001</v>
      </c>
      <c r="B1002" s="4" t="s">
        <v>109</v>
      </c>
      <c r="C1002" s="4" t="s">
        <v>1160</v>
      </c>
      <c r="D1002" s="4" t="s">
        <v>1161</v>
      </c>
      <c r="E1002" s="4" t="s">
        <v>1162</v>
      </c>
      <c r="F1002" s="4" t="s">
        <v>1163</v>
      </c>
      <c r="G1002" s="4" t="s">
        <v>433</v>
      </c>
      <c r="H1002" s="4" t="s">
        <v>434</v>
      </c>
      <c r="I1002" s="4" t="s">
        <v>435</v>
      </c>
      <c r="J1002" s="4" t="s">
        <v>436</v>
      </c>
      <c r="K1002" s="4" t="s">
        <v>425</v>
      </c>
    </row>
    <row r="1003" spans="1:11">
      <c r="A1003" s="4">
        <v>1002</v>
      </c>
      <c r="B1003" s="4" t="s">
        <v>109</v>
      </c>
      <c r="C1003" s="4" t="s">
        <v>1160</v>
      </c>
      <c r="D1003" s="4" t="s">
        <v>1161</v>
      </c>
      <c r="E1003" s="4" t="s">
        <v>1162</v>
      </c>
      <c r="F1003" s="4" t="s">
        <v>1163</v>
      </c>
      <c r="G1003" s="4" t="s">
        <v>433</v>
      </c>
      <c r="H1003" s="4" t="s">
        <v>434</v>
      </c>
      <c r="I1003" s="4" t="s">
        <v>435</v>
      </c>
      <c r="J1003" s="4" t="s">
        <v>436</v>
      </c>
      <c r="K1003" s="4" t="s">
        <v>431</v>
      </c>
    </row>
    <row r="1004" spans="1:11">
      <c r="A1004" s="4">
        <v>1003</v>
      </c>
      <c r="B1004" s="4" t="s">
        <v>109</v>
      </c>
      <c r="C1004" s="4" t="s">
        <v>1160</v>
      </c>
      <c r="D1004" s="4" t="s">
        <v>1161</v>
      </c>
      <c r="E1004" s="4" t="s">
        <v>1162</v>
      </c>
      <c r="F1004" s="4" t="s">
        <v>1163</v>
      </c>
      <c r="G1004" s="4" t="s">
        <v>1164</v>
      </c>
      <c r="H1004" s="4" t="s">
        <v>1165</v>
      </c>
      <c r="I1004" s="4" t="s">
        <v>1166</v>
      </c>
      <c r="J1004" s="4" t="s">
        <v>1167</v>
      </c>
      <c r="K1004" s="4" t="s">
        <v>449</v>
      </c>
    </row>
    <row r="1005" spans="1:11">
      <c r="A1005" s="4">
        <v>1004</v>
      </c>
      <c r="B1005" s="4" t="s">
        <v>109</v>
      </c>
      <c r="C1005" s="4" t="s">
        <v>1160</v>
      </c>
      <c r="D1005" s="4" t="s">
        <v>1161</v>
      </c>
      <c r="E1005" s="4" t="s">
        <v>1162</v>
      </c>
      <c r="F1005" s="4" t="s">
        <v>1163</v>
      </c>
      <c r="G1005" s="4" t="s">
        <v>421</v>
      </c>
      <c r="H1005" s="4" t="s">
        <v>422</v>
      </c>
      <c r="I1005" s="4" t="s">
        <v>423</v>
      </c>
      <c r="J1005" s="4" t="s">
        <v>424</v>
      </c>
      <c r="K1005" s="4" t="s">
        <v>425</v>
      </c>
    </row>
    <row r="1006" spans="1:11">
      <c r="A1006" s="4">
        <v>1005</v>
      </c>
      <c r="B1006" s="4" t="s">
        <v>109</v>
      </c>
      <c r="C1006" s="4" t="s">
        <v>1160</v>
      </c>
      <c r="D1006" s="4" t="s">
        <v>1161</v>
      </c>
      <c r="E1006" s="4" t="s">
        <v>1168</v>
      </c>
      <c r="F1006" s="4" t="s">
        <v>1169</v>
      </c>
      <c r="G1006" s="4" t="s">
        <v>428</v>
      </c>
      <c r="H1006" s="4" t="s">
        <v>429</v>
      </c>
      <c r="I1006" s="4" t="s">
        <v>430</v>
      </c>
      <c r="J1006" s="4" t="s">
        <v>424</v>
      </c>
      <c r="K1006" s="4" t="s">
        <v>432</v>
      </c>
    </row>
    <row r="1007" spans="1:11">
      <c r="A1007" s="4">
        <v>1006</v>
      </c>
      <c r="B1007" s="4" t="s">
        <v>109</v>
      </c>
      <c r="C1007" s="4" t="s">
        <v>1160</v>
      </c>
      <c r="D1007" s="4" t="s">
        <v>1161</v>
      </c>
      <c r="E1007" s="4" t="s">
        <v>1168</v>
      </c>
      <c r="F1007" s="4" t="s">
        <v>1169</v>
      </c>
      <c r="G1007" s="4" t="s">
        <v>428</v>
      </c>
      <c r="H1007" s="4" t="s">
        <v>429</v>
      </c>
      <c r="I1007" s="4" t="s">
        <v>430</v>
      </c>
      <c r="J1007" s="4" t="s">
        <v>424</v>
      </c>
      <c r="K1007" s="4" t="s">
        <v>431</v>
      </c>
    </row>
    <row r="1008" spans="1:11">
      <c r="A1008" s="4">
        <v>1007</v>
      </c>
      <c r="B1008" s="4" t="s">
        <v>109</v>
      </c>
      <c r="C1008" s="4" t="s">
        <v>1160</v>
      </c>
      <c r="D1008" s="4" t="s">
        <v>1161</v>
      </c>
      <c r="E1008" s="4" t="s">
        <v>1168</v>
      </c>
      <c r="F1008" s="4" t="s">
        <v>1169</v>
      </c>
      <c r="G1008" s="4" t="s">
        <v>433</v>
      </c>
      <c r="H1008" s="4" t="s">
        <v>434</v>
      </c>
      <c r="I1008" s="4" t="s">
        <v>435</v>
      </c>
      <c r="J1008" s="4" t="s">
        <v>436</v>
      </c>
      <c r="K1008" s="4" t="s">
        <v>425</v>
      </c>
    </row>
    <row r="1009" spans="1:11">
      <c r="A1009" s="4">
        <v>1008</v>
      </c>
      <c r="B1009" s="4" t="s">
        <v>109</v>
      </c>
      <c r="C1009" s="4" t="s">
        <v>1160</v>
      </c>
      <c r="D1009" s="4" t="s">
        <v>1161</v>
      </c>
      <c r="E1009" s="4" t="s">
        <v>1168</v>
      </c>
      <c r="F1009" s="4" t="s">
        <v>1169</v>
      </c>
      <c r="G1009" s="4" t="s">
        <v>433</v>
      </c>
      <c r="H1009" s="4" t="s">
        <v>434</v>
      </c>
      <c r="I1009" s="4" t="s">
        <v>435</v>
      </c>
      <c r="J1009" s="4" t="s">
        <v>436</v>
      </c>
      <c r="K1009" s="4" t="s">
        <v>431</v>
      </c>
    </row>
    <row r="1010" spans="1:11">
      <c r="A1010" s="4">
        <v>1009</v>
      </c>
      <c r="B1010" s="4" t="s">
        <v>109</v>
      </c>
      <c r="C1010" s="4" t="s">
        <v>1160</v>
      </c>
      <c r="D1010" s="4" t="s">
        <v>1161</v>
      </c>
      <c r="E1010" s="4" t="s">
        <v>1168</v>
      </c>
      <c r="F1010" s="4" t="s">
        <v>1169</v>
      </c>
      <c r="G1010" s="4" t="s">
        <v>433</v>
      </c>
      <c r="H1010" s="4" t="s">
        <v>434</v>
      </c>
      <c r="I1010" s="4" t="s">
        <v>435</v>
      </c>
      <c r="J1010" s="4" t="s">
        <v>436</v>
      </c>
      <c r="K1010" s="4" t="s">
        <v>432</v>
      </c>
    </row>
    <row r="1011" spans="1:11">
      <c r="A1011" s="4">
        <v>1010</v>
      </c>
      <c r="B1011" s="4" t="s">
        <v>109</v>
      </c>
      <c r="C1011" s="4" t="s">
        <v>1160</v>
      </c>
      <c r="D1011" s="4" t="s">
        <v>1161</v>
      </c>
      <c r="E1011" s="4" t="s">
        <v>1168</v>
      </c>
      <c r="F1011" s="4" t="s">
        <v>1169</v>
      </c>
      <c r="G1011" s="4" t="s">
        <v>1164</v>
      </c>
      <c r="H1011" s="4" t="s">
        <v>1165</v>
      </c>
      <c r="I1011" s="4" t="s">
        <v>1166</v>
      </c>
      <c r="J1011" s="4" t="s">
        <v>1167</v>
      </c>
      <c r="K1011" s="4" t="s">
        <v>449</v>
      </c>
    </row>
    <row r="1012" spans="1:11">
      <c r="A1012" s="4">
        <v>1011</v>
      </c>
      <c r="B1012" s="4" t="s">
        <v>109</v>
      </c>
      <c r="C1012" s="4" t="s">
        <v>1160</v>
      </c>
      <c r="D1012" s="4" t="s">
        <v>1161</v>
      </c>
      <c r="E1012" s="4" t="s">
        <v>1168</v>
      </c>
      <c r="F1012" s="4" t="s">
        <v>1169</v>
      </c>
      <c r="G1012" s="4" t="s">
        <v>421</v>
      </c>
      <c r="H1012" s="4" t="s">
        <v>422</v>
      </c>
      <c r="I1012" s="4" t="s">
        <v>423</v>
      </c>
      <c r="J1012" s="4" t="s">
        <v>424</v>
      </c>
      <c r="K1012" s="4" t="s">
        <v>425</v>
      </c>
    </row>
    <row r="1013" spans="1:11">
      <c r="A1013" s="4">
        <v>1012</v>
      </c>
      <c r="B1013" s="4" t="s">
        <v>109</v>
      </c>
      <c r="C1013" s="4" t="s">
        <v>1160</v>
      </c>
      <c r="D1013" s="4" t="s">
        <v>1161</v>
      </c>
      <c r="E1013" s="4" t="s">
        <v>1170</v>
      </c>
      <c r="F1013" s="4" t="s">
        <v>1171</v>
      </c>
      <c r="G1013" s="4" t="s">
        <v>428</v>
      </c>
      <c r="H1013" s="4" t="s">
        <v>429</v>
      </c>
      <c r="I1013" s="4" t="s">
        <v>430</v>
      </c>
      <c r="J1013" s="4" t="s">
        <v>424</v>
      </c>
      <c r="K1013" s="4" t="s">
        <v>431</v>
      </c>
    </row>
    <row r="1014" spans="1:11">
      <c r="A1014" s="4">
        <v>1013</v>
      </c>
      <c r="B1014" s="4" t="s">
        <v>109</v>
      </c>
      <c r="C1014" s="4" t="s">
        <v>1160</v>
      </c>
      <c r="D1014" s="4" t="s">
        <v>1161</v>
      </c>
      <c r="E1014" s="4" t="s">
        <v>1170</v>
      </c>
      <c r="F1014" s="4" t="s">
        <v>1171</v>
      </c>
      <c r="G1014" s="4" t="s">
        <v>428</v>
      </c>
      <c r="H1014" s="4" t="s">
        <v>429</v>
      </c>
      <c r="I1014" s="4" t="s">
        <v>430</v>
      </c>
      <c r="J1014" s="4" t="s">
        <v>424</v>
      </c>
      <c r="K1014" s="4" t="s">
        <v>432</v>
      </c>
    </row>
    <row r="1015" spans="1:11">
      <c r="A1015" s="4">
        <v>1014</v>
      </c>
      <c r="B1015" s="4" t="s">
        <v>109</v>
      </c>
      <c r="C1015" s="4" t="s">
        <v>1160</v>
      </c>
      <c r="D1015" s="4" t="s">
        <v>1161</v>
      </c>
      <c r="E1015" s="4" t="s">
        <v>1170</v>
      </c>
      <c r="F1015" s="4" t="s">
        <v>1171</v>
      </c>
      <c r="G1015" s="4" t="s">
        <v>433</v>
      </c>
      <c r="H1015" s="4" t="s">
        <v>434</v>
      </c>
      <c r="I1015" s="4" t="s">
        <v>435</v>
      </c>
      <c r="J1015" s="4" t="s">
        <v>436</v>
      </c>
      <c r="K1015" s="4" t="s">
        <v>432</v>
      </c>
    </row>
    <row r="1016" spans="1:11">
      <c r="A1016" s="4">
        <v>1015</v>
      </c>
      <c r="B1016" s="4" t="s">
        <v>109</v>
      </c>
      <c r="C1016" s="4" t="s">
        <v>1160</v>
      </c>
      <c r="D1016" s="4" t="s">
        <v>1161</v>
      </c>
      <c r="E1016" s="4" t="s">
        <v>1170</v>
      </c>
      <c r="F1016" s="4" t="s">
        <v>1171</v>
      </c>
      <c r="G1016" s="4" t="s">
        <v>433</v>
      </c>
      <c r="H1016" s="4" t="s">
        <v>434</v>
      </c>
      <c r="I1016" s="4" t="s">
        <v>435</v>
      </c>
      <c r="J1016" s="4" t="s">
        <v>436</v>
      </c>
      <c r="K1016" s="4" t="s">
        <v>431</v>
      </c>
    </row>
    <row r="1017" spans="1:11">
      <c r="A1017" s="4">
        <v>1016</v>
      </c>
      <c r="B1017" s="4" t="s">
        <v>109</v>
      </c>
      <c r="C1017" s="4" t="s">
        <v>1160</v>
      </c>
      <c r="D1017" s="4" t="s">
        <v>1161</v>
      </c>
      <c r="E1017" s="4" t="s">
        <v>1170</v>
      </c>
      <c r="F1017" s="4" t="s">
        <v>1171</v>
      </c>
      <c r="G1017" s="4" t="s">
        <v>433</v>
      </c>
      <c r="H1017" s="4" t="s">
        <v>434</v>
      </c>
      <c r="I1017" s="4" t="s">
        <v>435</v>
      </c>
      <c r="J1017" s="4" t="s">
        <v>436</v>
      </c>
      <c r="K1017" s="4" t="s">
        <v>425</v>
      </c>
    </row>
    <row r="1018" spans="1:11">
      <c r="A1018" s="4">
        <v>1017</v>
      </c>
      <c r="B1018" s="4" t="s">
        <v>109</v>
      </c>
      <c r="C1018" s="4" t="s">
        <v>1160</v>
      </c>
      <c r="D1018" s="4" t="s">
        <v>1161</v>
      </c>
      <c r="E1018" s="4" t="s">
        <v>1170</v>
      </c>
      <c r="F1018" s="4" t="s">
        <v>1171</v>
      </c>
      <c r="G1018" s="4" t="s">
        <v>1164</v>
      </c>
      <c r="H1018" s="4" t="s">
        <v>1165</v>
      </c>
      <c r="I1018" s="4" t="s">
        <v>1166</v>
      </c>
      <c r="J1018" s="4" t="s">
        <v>1167</v>
      </c>
      <c r="K1018" s="4" t="s">
        <v>449</v>
      </c>
    </row>
    <row r="1019" spans="1:11">
      <c r="A1019" s="4">
        <v>1018</v>
      </c>
      <c r="B1019" s="4" t="s">
        <v>109</v>
      </c>
      <c r="C1019" s="4" t="s">
        <v>1160</v>
      </c>
      <c r="D1019" s="4" t="s">
        <v>1161</v>
      </c>
      <c r="E1019" s="4" t="s">
        <v>1170</v>
      </c>
      <c r="F1019" s="4" t="s">
        <v>1171</v>
      </c>
      <c r="G1019" s="4" t="s">
        <v>421</v>
      </c>
      <c r="H1019" s="4" t="s">
        <v>422</v>
      </c>
      <c r="I1019" s="4" t="s">
        <v>423</v>
      </c>
      <c r="J1019" s="4" t="s">
        <v>424</v>
      </c>
      <c r="K1019" s="4" t="s">
        <v>425</v>
      </c>
    </row>
    <row r="1020" spans="1:11">
      <c r="A1020" s="4">
        <v>1019</v>
      </c>
      <c r="B1020" s="4" t="s">
        <v>109</v>
      </c>
      <c r="C1020" s="4" t="s">
        <v>1160</v>
      </c>
      <c r="D1020" s="4" t="s">
        <v>1161</v>
      </c>
      <c r="E1020" s="4" t="s">
        <v>1172</v>
      </c>
      <c r="F1020" s="4" t="s">
        <v>1173</v>
      </c>
      <c r="G1020" s="4" t="s">
        <v>428</v>
      </c>
      <c r="H1020" s="4" t="s">
        <v>429</v>
      </c>
      <c r="I1020" s="4" t="s">
        <v>430</v>
      </c>
      <c r="J1020" s="4" t="s">
        <v>424</v>
      </c>
      <c r="K1020" s="4" t="s">
        <v>432</v>
      </c>
    </row>
    <row r="1021" spans="1:11">
      <c r="A1021" s="4">
        <v>1020</v>
      </c>
      <c r="B1021" s="4" t="s">
        <v>109</v>
      </c>
      <c r="C1021" s="4" t="s">
        <v>1160</v>
      </c>
      <c r="D1021" s="4" t="s">
        <v>1161</v>
      </c>
      <c r="E1021" s="4" t="s">
        <v>1172</v>
      </c>
      <c r="F1021" s="4" t="s">
        <v>1173</v>
      </c>
      <c r="G1021" s="4" t="s">
        <v>428</v>
      </c>
      <c r="H1021" s="4" t="s">
        <v>429</v>
      </c>
      <c r="I1021" s="4" t="s">
        <v>430</v>
      </c>
      <c r="J1021" s="4" t="s">
        <v>424</v>
      </c>
      <c r="K1021" s="4" t="s">
        <v>431</v>
      </c>
    </row>
    <row r="1022" spans="1:11">
      <c r="A1022" s="4">
        <v>1021</v>
      </c>
      <c r="B1022" s="4" t="s">
        <v>109</v>
      </c>
      <c r="C1022" s="4" t="s">
        <v>1160</v>
      </c>
      <c r="D1022" s="4" t="s">
        <v>1161</v>
      </c>
      <c r="E1022" s="4" t="s">
        <v>1172</v>
      </c>
      <c r="F1022" s="4" t="s">
        <v>1173</v>
      </c>
      <c r="G1022" s="4" t="s">
        <v>433</v>
      </c>
      <c r="H1022" s="4" t="s">
        <v>434</v>
      </c>
      <c r="I1022" s="4" t="s">
        <v>435</v>
      </c>
      <c r="J1022" s="4" t="s">
        <v>436</v>
      </c>
      <c r="K1022" s="4" t="s">
        <v>431</v>
      </c>
    </row>
    <row r="1023" spans="1:11">
      <c r="A1023" s="4">
        <v>1022</v>
      </c>
      <c r="B1023" s="4" t="s">
        <v>109</v>
      </c>
      <c r="C1023" s="4" t="s">
        <v>1160</v>
      </c>
      <c r="D1023" s="4" t="s">
        <v>1161</v>
      </c>
      <c r="E1023" s="4" t="s">
        <v>1172</v>
      </c>
      <c r="F1023" s="4" t="s">
        <v>1173</v>
      </c>
      <c r="G1023" s="4" t="s">
        <v>433</v>
      </c>
      <c r="H1023" s="4" t="s">
        <v>434</v>
      </c>
      <c r="I1023" s="4" t="s">
        <v>435</v>
      </c>
      <c r="J1023" s="4" t="s">
        <v>436</v>
      </c>
      <c r="K1023" s="4" t="s">
        <v>432</v>
      </c>
    </row>
    <row r="1024" spans="1:11">
      <c r="A1024" s="4">
        <v>1023</v>
      </c>
      <c r="B1024" s="4" t="s">
        <v>109</v>
      </c>
      <c r="C1024" s="4" t="s">
        <v>1160</v>
      </c>
      <c r="D1024" s="4" t="s">
        <v>1161</v>
      </c>
      <c r="E1024" s="4" t="s">
        <v>1172</v>
      </c>
      <c r="F1024" s="4" t="s">
        <v>1173</v>
      </c>
      <c r="G1024" s="4" t="s">
        <v>433</v>
      </c>
      <c r="H1024" s="4" t="s">
        <v>434</v>
      </c>
      <c r="I1024" s="4" t="s">
        <v>435</v>
      </c>
      <c r="J1024" s="4" t="s">
        <v>436</v>
      </c>
      <c r="K1024" s="4" t="s">
        <v>425</v>
      </c>
    </row>
    <row r="1025" spans="1:11">
      <c r="A1025" s="4">
        <v>1024</v>
      </c>
      <c r="B1025" s="4" t="s">
        <v>109</v>
      </c>
      <c r="C1025" s="4" t="s">
        <v>1160</v>
      </c>
      <c r="D1025" s="4" t="s">
        <v>1161</v>
      </c>
      <c r="E1025" s="4" t="s">
        <v>1172</v>
      </c>
      <c r="F1025" s="4" t="s">
        <v>1173</v>
      </c>
      <c r="G1025" s="4" t="s">
        <v>1164</v>
      </c>
      <c r="H1025" s="4" t="s">
        <v>1165</v>
      </c>
      <c r="I1025" s="4" t="s">
        <v>1166</v>
      </c>
      <c r="J1025" s="4" t="s">
        <v>1167</v>
      </c>
      <c r="K1025" s="4" t="s">
        <v>449</v>
      </c>
    </row>
    <row r="1026" spans="1:11">
      <c r="A1026" s="4">
        <v>1025</v>
      </c>
      <c r="B1026" s="4" t="s">
        <v>109</v>
      </c>
      <c r="C1026" s="4" t="s">
        <v>1160</v>
      </c>
      <c r="D1026" s="4" t="s">
        <v>1161</v>
      </c>
      <c r="E1026" s="4" t="s">
        <v>1172</v>
      </c>
      <c r="F1026" s="4" t="s">
        <v>1173</v>
      </c>
      <c r="G1026" s="4" t="s">
        <v>421</v>
      </c>
      <c r="H1026" s="4" t="s">
        <v>422</v>
      </c>
      <c r="I1026" s="4" t="s">
        <v>423</v>
      </c>
      <c r="J1026" s="4" t="s">
        <v>424</v>
      </c>
      <c r="K1026" s="4" t="s">
        <v>425</v>
      </c>
    </row>
    <row r="1027" spans="1:11">
      <c r="A1027" s="4">
        <v>1026</v>
      </c>
      <c r="B1027" s="4" t="s">
        <v>109</v>
      </c>
      <c r="C1027" s="4" t="s">
        <v>1160</v>
      </c>
      <c r="D1027" s="4" t="s">
        <v>1161</v>
      </c>
      <c r="E1027" s="4" t="s">
        <v>1174</v>
      </c>
      <c r="F1027" s="4" t="s">
        <v>1175</v>
      </c>
      <c r="G1027" s="4" t="s">
        <v>428</v>
      </c>
      <c r="H1027" s="4" t="s">
        <v>429</v>
      </c>
      <c r="I1027" s="4" t="s">
        <v>430</v>
      </c>
      <c r="J1027" s="4" t="s">
        <v>424</v>
      </c>
      <c r="K1027" s="4" t="s">
        <v>431</v>
      </c>
    </row>
    <row r="1028" spans="1:11">
      <c r="A1028" s="4">
        <v>1027</v>
      </c>
      <c r="B1028" s="4" t="s">
        <v>109</v>
      </c>
      <c r="C1028" s="4" t="s">
        <v>1160</v>
      </c>
      <c r="D1028" s="4" t="s">
        <v>1161</v>
      </c>
      <c r="E1028" s="4" t="s">
        <v>1174</v>
      </c>
      <c r="F1028" s="4" t="s">
        <v>1175</v>
      </c>
      <c r="G1028" s="4" t="s">
        <v>428</v>
      </c>
      <c r="H1028" s="4" t="s">
        <v>429</v>
      </c>
      <c r="I1028" s="4" t="s">
        <v>430</v>
      </c>
      <c r="J1028" s="4" t="s">
        <v>424</v>
      </c>
      <c r="K1028" s="4" t="s">
        <v>432</v>
      </c>
    </row>
    <row r="1029" spans="1:11">
      <c r="A1029" s="4">
        <v>1028</v>
      </c>
      <c r="B1029" s="4" t="s">
        <v>109</v>
      </c>
      <c r="C1029" s="4" t="s">
        <v>1160</v>
      </c>
      <c r="D1029" s="4" t="s">
        <v>1161</v>
      </c>
      <c r="E1029" s="4" t="s">
        <v>1174</v>
      </c>
      <c r="F1029" s="4" t="s">
        <v>1175</v>
      </c>
      <c r="G1029" s="4" t="s">
        <v>433</v>
      </c>
      <c r="H1029" s="4" t="s">
        <v>434</v>
      </c>
      <c r="I1029" s="4" t="s">
        <v>435</v>
      </c>
      <c r="J1029" s="4" t="s">
        <v>436</v>
      </c>
      <c r="K1029" s="4" t="s">
        <v>432</v>
      </c>
    </row>
    <row r="1030" spans="1:11">
      <c r="A1030" s="4">
        <v>1029</v>
      </c>
      <c r="B1030" s="4" t="s">
        <v>109</v>
      </c>
      <c r="C1030" s="4" t="s">
        <v>1160</v>
      </c>
      <c r="D1030" s="4" t="s">
        <v>1161</v>
      </c>
      <c r="E1030" s="4" t="s">
        <v>1174</v>
      </c>
      <c r="F1030" s="4" t="s">
        <v>1175</v>
      </c>
      <c r="G1030" s="4" t="s">
        <v>433</v>
      </c>
      <c r="H1030" s="4" t="s">
        <v>434</v>
      </c>
      <c r="I1030" s="4" t="s">
        <v>435</v>
      </c>
      <c r="J1030" s="4" t="s">
        <v>436</v>
      </c>
      <c r="K1030" s="4" t="s">
        <v>431</v>
      </c>
    </row>
    <row r="1031" spans="1:11">
      <c r="A1031" s="4">
        <v>1030</v>
      </c>
      <c r="B1031" s="4" t="s">
        <v>109</v>
      </c>
      <c r="C1031" s="4" t="s">
        <v>1160</v>
      </c>
      <c r="D1031" s="4" t="s">
        <v>1161</v>
      </c>
      <c r="E1031" s="4" t="s">
        <v>1174</v>
      </c>
      <c r="F1031" s="4" t="s">
        <v>1175</v>
      </c>
      <c r="G1031" s="4" t="s">
        <v>433</v>
      </c>
      <c r="H1031" s="4" t="s">
        <v>434</v>
      </c>
      <c r="I1031" s="4" t="s">
        <v>435</v>
      </c>
      <c r="J1031" s="4" t="s">
        <v>436</v>
      </c>
      <c r="K1031" s="4" t="s">
        <v>425</v>
      </c>
    </row>
    <row r="1032" spans="1:11">
      <c r="A1032" s="4">
        <v>1031</v>
      </c>
      <c r="B1032" s="4" t="s">
        <v>109</v>
      </c>
      <c r="C1032" s="4" t="s">
        <v>1160</v>
      </c>
      <c r="D1032" s="4" t="s">
        <v>1161</v>
      </c>
      <c r="E1032" s="4" t="s">
        <v>1174</v>
      </c>
      <c r="F1032" s="4" t="s">
        <v>1175</v>
      </c>
      <c r="G1032" s="4" t="s">
        <v>1164</v>
      </c>
      <c r="H1032" s="4" t="s">
        <v>1165</v>
      </c>
      <c r="I1032" s="4" t="s">
        <v>1166</v>
      </c>
      <c r="J1032" s="4" t="s">
        <v>1167</v>
      </c>
      <c r="K1032" s="4" t="s">
        <v>449</v>
      </c>
    </row>
    <row r="1033" spans="1:11">
      <c r="A1033" s="4">
        <v>1032</v>
      </c>
      <c r="B1033" s="4" t="s">
        <v>109</v>
      </c>
      <c r="C1033" s="4" t="s">
        <v>1160</v>
      </c>
      <c r="D1033" s="4" t="s">
        <v>1161</v>
      </c>
      <c r="E1033" s="4" t="s">
        <v>1174</v>
      </c>
      <c r="F1033" s="4" t="s">
        <v>1175</v>
      </c>
      <c r="G1033" s="4" t="s">
        <v>421</v>
      </c>
      <c r="H1033" s="4" t="s">
        <v>422</v>
      </c>
      <c r="I1033" s="4" t="s">
        <v>423</v>
      </c>
      <c r="J1033" s="4" t="s">
        <v>424</v>
      </c>
      <c r="K1033" s="4" t="s">
        <v>425</v>
      </c>
    </row>
    <row r="1034" spans="1:11">
      <c r="A1034" s="4">
        <v>1033</v>
      </c>
      <c r="B1034" s="4" t="s">
        <v>109</v>
      </c>
      <c r="C1034" s="4" t="s">
        <v>1160</v>
      </c>
      <c r="D1034" s="4" t="s">
        <v>1161</v>
      </c>
      <c r="E1034" s="4" t="s">
        <v>1160</v>
      </c>
      <c r="F1034" s="4" t="s">
        <v>1161</v>
      </c>
      <c r="G1034" s="4" t="s">
        <v>428</v>
      </c>
      <c r="H1034" s="4" t="s">
        <v>429</v>
      </c>
      <c r="I1034" s="4" t="s">
        <v>430</v>
      </c>
      <c r="J1034" s="4" t="s">
        <v>424</v>
      </c>
      <c r="K1034" s="4" t="s">
        <v>432</v>
      </c>
    </row>
    <row r="1035" spans="1:11">
      <c r="A1035" s="4">
        <v>1034</v>
      </c>
      <c r="B1035" s="4" t="s">
        <v>109</v>
      </c>
      <c r="C1035" s="4" t="s">
        <v>1160</v>
      </c>
      <c r="D1035" s="4" t="s">
        <v>1161</v>
      </c>
      <c r="E1035" s="4" t="s">
        <v>1160</v>
      </c>
      <c r="F1035" s="4" t="s">
        <v>1161</v>
      </c>
      <c r="G1035" s="4" t="s">
        <v>428</v>
      </c>
      <c r="H1035" s="4" t="s">
        <v>429</v>
      </c>
      <c r="I1035" s="4" t="s">
        <v>430</v>
      </c>
      <c r="J1035" s="4" t="s">
        <v>424</v>
      </c>
      <c r="K1035" s="4" t="s">
        <v>431</v>
      </c>
    </row>
    <row r="1036" spans="1:11">
      <c r="A1036" s="4">
        <v>1035</v>
      </c>
      <c r="B1036" s="4" t="s">
        <v>109</v>
      </c>
      <c r="C1036" s="4" t="s">
        <v>1160</v>
      </c>
      <c r="D1036" s="4" t="s">
        <v>1161</v>
      </c>
      <c r="E1036" s="4" t="s">
        <v>1160</v>
      </c>
      <c r="F1036" s="4" t="s">
        <v>1161</v>
      </c>
      <c r="G1036" s="4" t="s">
        <v>433</v>
      </c>
      <c r="H1036" s="4" t="s">
        <v>434</v>
      </c>
      <c r="I1036" s="4" t="s">
        <v>435</v>
      </c>
      <c r="J1036" s="4" t="s">
        <v>436</v>
      </c>
      <c r="K1036" s="4" t="s">
        <v>431</v>
      </c>
    </row>
    <row r="1037" spans="1:11">
      <c r="A1037" s="4">
        <v>1036</v>
      </c>
      <c r="B1037" s="4" t="s">
        <v>109</v>
      </c>
      <c r="C1037" s="4" t="s">
        <v>1160</v>
      </c>
      <c r="D1037" s="4" t="s">
        <v>1161</v>
      </c>
      <c r="E1037" s="4" t="s">
        <v>1160</v>
      </c>
      <c r="F1037" s="4" t="s">
        <v>1161</v>
      </c>
      <c r="G1037" s="4" t="s">
        <v>433</v>
      </c>
      <c r="H1037" s="4" t="s">
        <v>434</v>
      </c>
      <c r="I1037" s="4" t="s">
        <v>435</v>
      </c>
      <c r="J1037" s="4" t="s">
        <v>436</v>
      </c>
      <c r="K1037" s="4" t="s">
        <v>432</v>
      </c>
    </row>
    <row r="1038" spans="1:11">
      <c r="A1038" s="4">
        <v>1037</v>
      </c>
      <c r="B1038" s="4" t="s">
        <v>109</v>
      </c>
      <c r="C1038" s="4" t="s">
        <v>1160</v>
      </c>
      <c r="D1038" s="4" t="s">
        <v>1161</v>
      </c>
      <c r="E1038" s="4" t="s">
        <v>1160</v>
      </c>
      <c r="F1038" s="4" t="s">
        <v>1161</v>
      </c>
      <c r="G1038" s="4" t="s">
        <v>433</v>
      </c>
      <c r="H1038" s="4" t="s">
        <v>434</v>
      </c>
      <c r="I1038" s="4" t="s">
        <v>435</v>
      </c>
      <c r="J1038" s="4" t="s">
        <v>436</v>
      </c>
      <c r="K1038" s="4" t="s">
        <v>425</v>
      </c>
    </row>
    <row r="1039" spans="1:11">
      <c r="A1039" s="4">
        <v>1038</v>
      </c>
      <c r="B1039" s="4" t="s">
        <v>109</v>
      </c>
      <c r="C1039" s="4" t="s">
        <v>1160</v>
      </c>
      <c r="D1039" s="4" t="s">
        <v>1161</v>
      </c>
      <c r="E1039" s="4" t="s">
        <v>1160</v>
      </c>
      <c r="F1039" s="4" t="s">
        <v>1161</v>
      </c>
      <c r="G1039" s="4" t="s">
        <v>1164</v>
      </c>
      <c r="H1039" s="4" t="s">
        <v>1165</v>
      </c>
      <c r="I1039" s="4" t="s">
        <v>1166</v>
      </c>
      <c r="J1039" s="4" t="s">
        <v>1167</v>
      </c>
      <c r="K1039" s="4" t="s">
        <v>449</v>
      </c>
    </row>
    <row r="1040" spans="1:11">
      <c r="A1040" s="4">
        <v>1039</v>
      </c>
      <c r="B1040" s="4" t="s">
        <v>109</v>
      </c>
      <c r="C1040" s="4" t="s">
        <v>1160</v>
      </c>
      <c r="D1040" s="4" t="s">
        <v>1161</v>
      </c>
      <c r="E1040" s="4" t="s">
        <v>1160</v>
      </c>
      <c r="F1040" s="4" t="s">
        <v>1161</v>
      </c>
      <c r="G1040" s="4" t="s">
        <v>421</v>
      </c>
      <c r="H1040" s="4" t="s">
        <v>422</v>
      </c>
      <c r="I1040" s="4" t="s">
        <v>423</v>
      </c>
      <c r="J1040" s="4" t="s">
        <v>424</v>
      </c>
      <c r="K1040" s="4" t="s">
        <v>425</v>
      </c>
    </row>
    <row r="1041" spans="1:11">
      <c r="A1041" s="4">
        <v>1040</v>
      </c>
      <c r="B1041" s="4" t="s">
        <v>109</v>
      </c>
      <c r="C1041" s="4" t="s">
        <v>1160</v>
      </c>
      <c r="D1041" s="4" t="s">
        <v>1161</v>
      </c>
      <c r="E1041" s="4" t="s">
        <v>1176</v>
      </c>
      <c r="F1041" s="4" t="s">
        <v>1177</v>
      </c>
      <c r="G1041" s="4" t="s">
        <v>428</v>
      </c>
      <c r="H1041" s="4" t="s">
        <v>429</v>
      </c>
      <c r="I1041" s="4" t="s">
        <v>430</v>
      </c>
      <c r="J1041" s="4" t="s">
        <v>424</v>
      </c>
      <c r="K1041" s="4" t="s">
        <v>431</v>
      </c>
    </row>
    <row r="1042" spans="1:11">
      <c r="A1042" s="4">
        <v>1041</v>
      </c>
      <c r="B1042" s="4" t="s">
        <v>109</v>
      </c>
      <c r="C1042" s="4" t="s">
        <v>1160</v>
      </c>
      <c r="D1042" s="4" t="s">
        <v>1161</v>
      </c>
      <c r="E1042" s="4" t="s">
        <v>1176</v>
      </c>
      <c r="F1042" s="4" t="s">
        <v>1177</v>
      </c>
      <c r="G1042" s="4" t="s">
        <v>428</v>
      </c>
      <c r="H1042" s="4" t="s">
        <v>429</v>
      </c>
      <c r="I1042" s="4" t="s">
        <v>430</v>
      </c>
      <c r="J1042" s="4" t="s">
        <v>424</v>
      </c>
      <c r="K1042" s="4" t="s">
        <v>432</v>
      </c>
    </row>
    <row r="1043" spans="1:11">
      <c r="A1043" s="4">
        <v>1042</v>
      </c>
      <c r="B1043" s="4" t="s">
        <v>109</v>
      </c>
      <c r="C1043" s="4" t="s">
        <v>1160</v>
      </c>
      <c r="D1043" s="4" t="s">
        <v>1161</v>
      </c>
      <c r="E1043" s="4" t="s">
        <v>1176</v>
      </c>
      <c r="F1043" s="4" t="s">
        <v>1177</v>
      </c>
      <c r="G1043" s="4" t="s">
        <v>433</v>
      </c>
      <c r="H1043" s="4" t="s">
        <v>434</v>
      </c>
      <c r="I1043" s="4" t="s">
        <v>435</v>
      </c>
      <c r="J1043" s="4" t="s">
        <v>436</v>
      </c>
      <c r="K1043" s="4" t="s">
        <v>432</v>
      </c>
    </row>
    <row r="1044" spans="1:11">
      <c r="A1044" s="4">
        <v>1043</v>
      </c>
      <c r="B1044" s="4" t="s">
        <v>109</v>
      </c>
      <c r="C1044" s="4" t="s">
        <v>1160</v>
      </c>
      <c r="D1044" s="4" t="s">
        <v>1161</v>
      </c>
      <c r="E1044" s="4" t="s">
        <v>1176</v>
      </c>
      <c r="F1044" s="4" t="s">
        <v>1177</v>
      </c>
      <c r="G1044" s="4" t="s">
        <v>433</v>
      </c>
      <c r="H1044" s="4" t="s">
        <v>434</v>
      </c>
      <c r="I1044" s="4" t="s">
        <v>435</v>
      </c>
      <c r="J1044" s="4" t="s">
        <v>436</v>
      </c>
      <c r="K1044" s="4" t="s">
        <v>431</v>
      </c>
    </row>
    <row r="1045" spans="1:11">
      <c r="A1045" s="4">
        <v>1044</v>
      </c>
      <c r="B1045" s="4" t="s">
        <v>109</v>
      </c>
      <c r="C1045" s="4" t="s">
        <v>1160</v>
      </c>
      <c r="D1045" s="4" t="s">
        <v>1161</v>
      </c>
      <c r="E1045" s="4" t="s">
        <v>1176</v>
      </c>
      <c r="F1045" s="4" t="s">
        <v>1177</v>
      </c>
      <c r="G1045" s="4" t="s">
        <v>433</v>
      </c>
      <c r="H1045" s="4" t="s">
        <v>434</v>
      </c>
      <c r="I1045" s="4" t="s">
        <v>435</v>
      </c>
      <c r="J1045" s="4" t="s">
        <v>436</v>
      </c>
      <c r="K1045" s="4" t="s">
        <v>425</v>
      </c>
    </row>
    <row r="1046" spans="1:11">
      <c r="A1046" s="4">
        <v>1045</v>
      </c>
      <c r="B1046" s="4" t="s">
        <v>109</v>
      </c>
      <c r="C1046" s="4" t="s">
        <v>1160</v>
      </c>
      <c r="D1046" s="4" t="s">
        <v>1161</v>
      </c>
      <c r="E1046" s="4" t="s">
        <v>1176</v>
      </c>
      <c r="F1046" s="4" t="s">
        <v>1177</v>
      </c>
      <c r="G1046" s="4" t="s">
        <v>1164</v>
      </c>
      <c r="H1046" s="4" t="s">
        <v>1165</v>
      </c>
      <c r="I1046" s="4" t="s">
        <v>1166</v>
      </c>
      <c r="J1046" s="4" t="s">
        <v>1167</v>
      </c>
      <c r="K1046" s="4" t="s">
        <v>449</v>
      </c>
    </row>
    <row r="1047" spans="1:11">
      <c r="A1047" s="4">
        <v>1046</v>
      </c>
      <c r="B1047" s="4" t="s">
        <v>109</v>
      </c>
      <c r="C1047" s="4" t="s">
        <v>1160</v>
      </c>
      <c r="D1047" s="4" t="s">
        <v>1161</v>
      </c>
      <c r="E1047" s="4" t="s">
        <v>1176</v>
      </c>
      <c r="F1047" s="4" t="s">
        <v>1177</v>
      </c>
      <c r="G1047" s="4" t="s">
        <v>421</v>
      </c>
      <c r="H1047" s="4" t="s">
        <v>422</v>
      </c>
      <c r="I1047" s="4" t="s">
        <v>423</v>
      </c>
      <c r="J1047" s="4" t="s">
        <v>424</v>
      </c>
      <c r="K1047" s="4" t="s">
        <v>425</v>
      </c>
    </row>
    <row r="1048" spans="1:11">
      <c r="A1048" s="4">
        <v>1047</v>
      </c>
      <c r="B1048" s="4" t="s">
        <v>109</v>
      </c>
      <c r="C1048" s="4" t="s">
        <v>1160</v>
      </c>
      <c r="D1048" s="4" t="s">
        <v>1161</v>
      </c>
      <c r="E1048" s="4" t="s">
        <v>1178</v>
      </c>
      <c r="F1048" s="4" t="s">
        <v>1179</v>
      </c>
      <c r="G1048" s="4" t="s">
        <v>428</v>
      </c>
      <c r="H1048" s="4" t="s">
        <v>429</v>
      </c>
      <c r="I1048" s="4" t="s">
        <v>430</v>
      </c>
      <c r="J1048" s="4" t="s">
        <v>424</v>
      </c>
      <c r="K1048" s="4" t="s">
        <v>431</v>
      </c>
    </row>
    <row r="1049" spans="1:11">
      <c r="A1049" s="4">
        <v>1048</v>
      </c>
      <c r="B1049" s="4" t="s">
        <v>109</v>
      </c>
      <c r="C1049" s="4" t="s">
        <v>1160</v>
      </c>
      <c r="D1049" s="4" t="s">
        <v>1161</v>
      </c>
      <c r="E1049" s="4" t="s">
        <v>1178</v>
      </c>
      <c r="F1049" s="4" t="s">
        <v>1179</v>
      </c>
      <c r="G1049" s="4" t="s">
        <v>428</v>
      </c>
      <c r="H1049" s="4" t="s">
        <v>429</v>
      </c>
      <c r="I1049" s="4" t="s">
        <v>430</v>
      </c>
      <c r="J1049" s="4" t="s">
        <v>424</v>
      </c>
      <c r="K1049" s="4" t="s">
        <v>432</v>
      </c>
    </row>
    <row r="1050" spans="1:11">
      <c r="A1050" s="4">
        <v>1049</v>
      </c>
      <c r="B1050" s="4" t="s">
        <v>109</v>
      </c>
      <c r="C1050" s="4" t="s">
        <v>1160</v>
      </c>
      <c r="D1050" s="4" t="s">
        <v>1161</v>
      </c>
      <c r="E1050" s="4" t="s">
        <v>1178</v>
      </c>
      <c r="F1050" s="4" t="s">
        <v>1179</v>
      </c>
      <c r="G1050" s="4" t="s">
        <v>433</v>
      </c>
      <c r="H1050" s="4" t="s">
        <v>434</v>
      </c>
      <c r="I1050" s="4" t="s">
        <v>435</v>
      </c>
      <c r="J1050" s="4" t="s">
        <v>436</v>
      </c>
      <c r="K1050" s="4" t="s">
        <v>425</v>
      </c>
    </row>
    <row r="1051" spans="1:11">
      <c r="A1051" s="4">
        <v>1050</v>
      </c>
      <c r="B1051" s="4" t="s">
        <v>109</v>
      </c>
      <c r="C1051" s="4" t="s">
        <v>1160</v>
      </c>
      <c r="D1051" s="4" t="s">
        <v>1161</v>
      </c>
      <c r="E1051" s="4" t="s">
        <v>1178</v>
      </c>
      <c r="F1051" s="4" t="s">
        <v>1179</v>
      </c>
      <c r="G1051" s="4" t="s">
        <v>433</v>
      </c>
      <c r="H1051" s="4" t="s">
        <v>434</v>
      </c>
      <c r="I1051" s="4" t="s">
        <v>435</v>
      </c>
      <c r="J1051" s="4" t="s">
        <v>436</v>
      </c>
      <c r="K1051" s="4" t="s">
        <v>431</v>
      </c>
    </row>
    <row r="1052" spans="1:11">
      <c r="A1052" s="4">
        <v>1051</v>
      </c>
      <c r="B1052" s="4" t="s">
        <v>109</v>
      </c>
      <c r="C1052" s="4" t="s">
        <v>1160</v>
      </c>
      <c r="D1052" s="4" t="s">
        <v>1161</v>
      </c>
      <c r="E1052" s="4" t="s">
        <v>1178</v>
      </c>
      <c r="F1052" s="4" t="s">
        <v>1179</v>
      </c>
      <c r="G1052" s="4" t="s">
        <v>433</v>
      </c>
      <c r="H1052" s="4" t="s">
        <v>434</v>
      </c>
      <c r="I1052" s="4" t="s">
        <v>435</v>
      </c>
      <c r="J1052" s="4" t="s">
        <v>436</v>
      </c>
      <c r="K1052" s="4" t="s">
        <v>432</v>
      </c>
    </row>
    <row r="1053" spans="1:11">
      <c r="A1053" s="4">
        <v>1052</v>
      </c>
      <c r="B1053" s="4" t="s">
        <v>109</v>
      </c>
      <c r="C1053" s="4" t="s">
        <v>1160</v>
      </c>
      <c r="D1053" s="4" t="s">
        <v>1161</v>
      </c>
      <c r="E1053" s="4" t="s">
        <v>1178</v>
      </c>
      <c r="F1053" s="4" t="s">
        <v>1179</v>
      </c>
      <c r="G1053" s="4" t="s">
        <v>1164</v>
      </c>
      <c r="H1053" s="4" t="s">
        <v>1165</v>
      </c>
      <c r="I1053" s="4" t="s">
        <v>1166</v>
      </c>
      <c r="J1053" s="4" t="s">
        <v>1167</v>
      </c>
      <c r="K1053" s="4" t="s">
        <v>449</v>
      </c>
    </row>
    <row r="1054" spans="1:11">
      <c r="A1054" s="4">
        <v>1053</v>
      </c>
      <c r="B1054" s="4" t="s">
        <v>109</v>
      </c>
      <c r="C1054" s="4" t="s">
        <v>1160</v>
      </c>
      <c r="D1054" s="4" t="s">
        <v>1161</v>
      </c>
      <c r="E1054" s="4" t="s">
        <v>1178</v>
      </c>
      <c r="F1054" s="4" t="s">
        <v>1179</v>
      </c>
      <c r="G1054" s="4" t="s">
        <v>421</v>
      </c>
      <c r="H1054" s="4" t="s">
        <v>422</v>
      </c>
      <c r="I1054" s="4" t="s">
        <v>423</v>
      </c>
      <c r="J1054" s="4" t="s">
        <v>424</v>
      </c>
      <c r="K1054" s="4" t="s">
        <v>425</v>
      </c>
    </row>
    <row r="1055" spans="1:11">
      <c r="A1055" s="4">
        <v>1054</v>
      </c>
      <c r="B1055" s="4" t="s">
        <v>109</v>
      </c>
      <c r="C1055" s="4" t="s">
        <v>1180</v>
      </c>
      <c r="D1055" s="4" t="s">
        <v>1181</v>
      </c>
      <c r="E1055" s="4" t="s">
        <v>1182</v>
      </c>
      <c r="F1055" s="4" t="s">
        <v>1183</v>
      </c>
      <c r="G1055" s="4" t="s">
        <v>428</v>
      </c>
      <c r="H1055" s="4" t="s">
        <v>429</v>
      </c>
      <c r="I1055" s="4" t="s">
        <v>430</v>
      </c>
      <c r="J1055" s="4" t="s">
        <v>424</v>
      </c>
      <c r="K1055" s="4" t="s">
        <v>432</v>
      </c>
    </row>
    <row r="1056" spans="1:11">
      <c r="A1056" s="4">
        <v>1055</v>
      </c>
      <c r="B1056" s="4" t="s">
        <v>109</v>
      </c>
      <c r="C1056" s="4" t="s">
        <v>1180</v>
      </c>
      <c r="D1056" s="4" t="s">
        <v>1181</v>
      </c>
      <c r="E1056" s="4" t="s">
        <v>1182</v>
      </c>
      <c r="F1056" s="4" t="s">
        <v>1183</v>
      </c>
      <c r="G1056" s="4" t="s">
        <v>428</v>
      </c>
      <c r="H1056" s="4" t="s">
        <v>429</v>
      </c>
      <c r="I1056" s="4" t="s">
        <v>430</v>
      </c>
      <c r="J1056" s="4" t="s">
        <v>424</v>
      </c>
      <c r="K1056" s="4" t="s">
        <v>431</v>
      </c>
    </row>
    <row r="1057" spans="1:11">
      <c r="A1057" s="4">
        <v>1056</v>
      </c>
      <c r="B1057" s="4" t="s">
        <v>109</v>
      </c>
      <c r="C1057" s="4" t="s">
        <v>1180</v>
      </c>
      <c r="D1057" s="4" t="s">
        <v>1181</v>
      </c>
      <c r="E1057" s="4" t="s">
        <v>1182</v>
      </c>
      <c r="F1057" s="4" t="s">
        <v>1183</v>
      </c>
      <c r="G1057" s="4" t="s">
        <v>433</v>
      </c>
      <c r="H1057" s="4" t="s">
        <v>434</v>
      </c>
      <c r="I1057" s="4" t="s">
        <v>435</v>
      </c>
      <c r="J1057" s="4" t="s">
        <v>436</v>
      </c>
      <c r="K1057" s="4" t="s">
        <v>425</v>
      </c>
    </row>
    <row r="1058" spans="1:11">
      <c r="A1058" s="4">
        <v>1057</v>
      </c>
      <c r="B1058" s="4" t="s">
        <v>109</v>
      </c>
      <c r="C1058" s="4" t="s">
        <v>1180</v>
      </c>
      <c r="D1058" s="4" t="s">
        <v>1181</v>
      </c>
      <c r="E1058" s="4" t="s">
        <v>1182</v>
      </c>
      <c r="F1058" s="4" t="s">
        <v>1183</v>
      </c>
      <c r="G1058" s="4" t="s">
        <v>433</v>
      </c>
      <c r="H1058" s="4" t="s">
        <v>434</v>
      </c>
      <c r="I1058" s="4" t="s">
        <v>435</v>
      </c>
      <c r="J1058" s="4" t="s">
        <v>436</v>
      </c>
      <c r="K1058" s="4" t="s">
        <v>431</v>
      </c>
    </row>
    <row r="1059" spans="1:11">
      <c r="A1059" s="4">
        <v>1058</v>
      </c>
      <c r="B1059" s="4" t="s">
        <v>109</v>
      </c>
      <c r="C1059" s="4" t="s">
        <v>1180</v>
      </c>
      <c r="D1059" s="4" t="s">
        <v>1181</v>
      </c>
      <c r="E1059" s="4" t="s">
        <v>1182</v>
      </c>
      <c r="F1059" s="4" t="s">
        <v>1183</v>
      </c>
      <c r="G1059" s="4" t="s">
        <v>433</v>
      </c>
      <c r="H1059" s="4" t="s">
        <v>434</v>
      </c>
      <c r="I1059" s="4" t="s">
        <v>435</v>
      </c>
      <c r="J1059" s="4" t="s">
        <v>436</v>
      </c>
      <c r="K1059" s="4" t="s">
        <v>432</v>
      </c>
    </row>
    <row r="1060" spans="1:11">
      <c r="A1060" s="4">
        <v>1059</v>
      </c>
      <c r="B1060" s="4" t="s">
        <v>109</v>
      </c>
      <c r="C1060" s="4" t="s">
        <v>1180</v>
      </c>
      <c r="D1060" s="4" t="s">
        <v>1181</v>
      </c>
      <c r="E1060" s="4" t="s">
        <v>1182</v>
      </c>
      <c r="F1060" s="4" t="s">
        <v>1183</v>
      </c>
      <c r="G1060" s="4" t="s">
        <v>421</v>
      </c>
      <c r="H1060" s="4" t="s">
        <v>422</v>
      </c>
      <c r="I1060" s="4" t="s">
        <v>423</v>
      </c>
      <c r="J1060" s="4" t="s">
        <v>424</v>
      </c>
      <c r="K1060" s="4" t="s">
        <v>425</v>
      </c>
    </row>
    <row r="1061" spans="1:11">
      <c r="A1061" s="4">
        <v>1060</v>
      </c>
      <c r="B1061" s="4" t="s">
        <v>109</v>
      </c>
      <c r="C1061" s="4" t="s">
        <v>1180</v>
      </c>
      <c r="D1061" s="4" t="s">
        <v>1181</v>
      </c>
      <c r="E1061" s="4" t="s">
        <v>1184</v>
      </c>
      <c r="F1061" s="4" t="s">
        <v>1185</v>
      </c>
      <c r="G1061" s="4" t="s">
        <v>428</v>
      </c>
      <c r="H1061" s="4" t="s">
        <v>429</v>
      </c>
      <c r="I1061" s="4" t="s">
        <v>430</v>
      </c>
      <c r="J1061" s="4" t="s">
        <v>424</v>
      </c>
      <c r="K1061" s="4" t="s">
        <v>432</v>
      </c>
    </row>
    <row r="1062" spans="1:11">
      <c r="A1062" s="4">
        <v>1061</v>
      </c>
      <c r="B1062" s="4" t="s">
        <v>109</v>
      </c>
      <c r="C1062" s="4" t="s">
        <v>1180</v>
      </c>
      <c r="D1062" s="4" t="s">
        <v>1181</v>
      </c>
      <c r="E1062" s="4" t="s">
        <v>1184</v>
      </c>
      <c r="F1062" s="4" t="s">
        <v>1185</v>
      </c>
      <c r="G1062" s="4" t="s">
        <v>428</v>
      </c>
      <c r="H1062" s="4" t="s">
        <v>429</v>
      </c>
      <c r="I1062" s="4" t="s">
        <v>430</v>
      </c>
      <c r="J1062" s="4" t="s">
        <v>424</v>
      </c>
      <c r="K1062" s="4" t="s">
        <v>431</v>
      </c>
    </row>
    <row r="1063" spans="1:11">
      <c r="A1063" s="4">
        <v>1062</v>
      </c>
      <c r="B1063" s="4" t="s">
        <v>109</v>
      </c>
      <c r="C1063" s="4" t="s">
        <v>1180</v>
      </c>
      <c r="D1063" s="4" t="s">
        <v>1181</v>
      </c>
      <c r="E1063" s="4" t="s">
        <v>1184</v>
      </c>
      <c r="F1063" s="4" t="s">
        <v>1185</v>
      </c>
      <c r="G1063" s="4" t="s">
        <v>433</v>
      </c>
      <c r="H1063" s="4" t="s">
        <v>434</v>
      </c>
      <c r="I1063" s="4" t="s">
        <v>435</v>
      </c>
      <c r="J1063" s="4" t="s">
        <v>436</v>
      </c>
      <c r="K1063" s="4" t="s">
        <v>431</v>
      </c>
    </row>
    <row r="1064" spans="1:11">
      <c r="A1064" s="4">
        <v>1063</v>
      </c>
      <c r="B1064" s="4" t="s">
        <v>109</v>
      </c>
      <c r="C1064" s="4" t="s">
        <v>1180</v>
      </c>
      <c r="D1064" s="4" t="s">
        <v>1181</v>
      </c>
      <c r="E1064" s="4" t="s">
        <v>1184</v>
      </c>
      <c r="F1064" s="4" t="s">
        <v>1185</v>
      </c>
      <c r="G1064" s="4" t="s">
        <v>433</v>
      </c>
      <c r="H1064" s="4" t="s">
        <v>434</v>
      </c>
      <c r="I1064" s="4" t="s">
        <v>435</v>
      </c>
      <c r="J1064" s="4" t="s">
        <v>436</v>
      </c>
      <c r="K1064" s="4" t="s">
        <v>425</v>
      </c>
    </row>
    <row r="1065" spans="1:11">
      <c r="A1065" s="4">
        <v>1064</v>
      </c>
      <c r="B1065" s="4" t="s">
        <v>109</v>
      </c>
      <c r="C1065" s="4" t="s">
        <v>1180</v>
      </c>
      <c r="D1065" s="4" t="s">
        <v>1181</v>
      </c>
      <c r="E1065" s="4" t="s">
        <v>1184</v>
      </c>
      <c r="F1065" s="4" t="s">
        <v>1185</v>
      </c>
      <c r="G1065" s="4" t="s">
        <v>433</v>
      </c>
      <c r="H1065" s="4" t="s">
        <v>434</v>
      </c>
      <c r="I1065" s="4" t="s">
        <v>435</v>
      </c>
      <c r="J1065" s="4" t="s">
        <v>436</v>
      </c>
      <c r="K1065" s="4" t="s">
        <v>432</v>
      </c>
    </row>
    <row r="1066" spans="1:11">
      <c r="A1066" s="4">
        <v>1065</v>
      </c>
      <c r="B1066" s="4" t="s">
        <v>109</v>
      </c>
      <c r="C1066" s="4" t="s">
        <v>1180</v>
      </c>
      <c r="D1066" s="4" t="s">
        <v>1181</v>
      </c>
      <c r="E1066" s="4" t="s">
        <v>1184</v>
      </c>
      <c r="F1066" s="4" t="s">
        <v>1185</v>
      </c>
      <c r="G1066" s="4" t="s">
        <v>421</v>
      </c>
      <c r="H1066" s="4" t="s">
        <v>422</v>
      </c>
      <c r="I1066" s="4" t="s">
        <v>423</v>
      </c>
      <c r="J1066" s="4" t="s">
        <v>424</v>
      </c>
      <c r="K1066" s="4" t="s">
        <v>425</v>
      </c>
    </row>
    <row r="1067" spans="1:11">
      <c r="A1067" s="4">
        <v>1066</v>
      </c>
      <c r="B1067" s="4" t="s">
        <v>109</v>
      </c>
      <c r="C1067" s="4" t="s">
        <v>1180</v>
      </c>
      <c r="D1067" s="4" t="s">
        <v>1181</v>
      </c>
      <c r="E1067" s="4" t="s">
        <v>898</v>
      </c>
      <c r="F1067" s="4" t="s">
        <v>1186</v>
      </c>
      <c r="G1067" s="4" t="s">
        <v>428</v>
      </c>
      <c r="H1067" s="4" t="s">
        <v>429</v>
      </c>
      <c r="I1067" s="4" t="s">
        <v>430</v>
      </c>
      <c r="J1067" s="4" t="s">
        <v>424</v>
      </c>
      <c r="K1067" s="4" t="s">
        <v>432</v>
      </c>
    </row>
    <row r="1068" spans="1:11">
      <c r="A1068" s="4">
        <v>1067</v>
      </c>
      <c r="B1068" s="4" t="s">
        <v>109</v>
      </c>
      <c r="C1068" s="4" t="s">
        <v>1180</v>
      </c>
      <c r="D1068" s="4" t="s">
        <v>1181</v>
      </c>
      <c r="E1068" s="4" t="s">
        <v>898</v>
      </c>
      <c r="F1068" s="4" t="s">
        <v>1186</v>
      </c>
      <c r="G1068" s="4" t="s">
        <v>428</v>
      </c>
      <c r="H1068" s="4" t="s">
        <v>429</v>
      </c>
      <c r="I1068" s="4" t="s">
        <v>430</v>
      </c>
      <c r="J1068" s="4" t="s">
        <v>424</v>
      </c>
      <c r="K1068" s="4" t="s">
        <v>431</v>
      </c>
    </row>
    <row r="1069" spans="1:11">
      <c r="A1069" s="4">
        <v>1068</v>
      </c>
      <c r="B1069" s="4" t="s">
        <v>109</v>
      </c>
      <c r="C1069" s="4" t="s">
        <v>1180</v>
      </c>
      <c r="D1069" s="4" t="s">
        <v>1181</v>
      </c>
      <c r="E1069" s="4" t="s">
        <v>898</v>
      </c>
      <c r="F1069" s="4" t="s">
        <v>1186</v>
      </c>
      <c r="G1069" s="4" t="s">
        <v>433</v>
      </c>
      <c r="H1069" s="4" t="s">
        <v>434</v>
      </c>
      <c r="I1069" s="4" t="s">
        <v>435</v>
      </c>
      <c r="J1069" s="4" t="s">
        <v>436</v>
      </c>
      <c r="K1069" s="4" t="s">
        <v>431</v>
      </c>
    </row>
    <row r="1070" spans="1:11">
      <c r="A1070" s="4">
        <v>1069</v>
      </c>
      <c r="B1070" s="4" t="s">
        <v>109</v>
      </c>
      <c r="C1070" s="4" t="s">
        <v>1180</v>
      </c>
      <c r="D1070" s="4" t="s">
        <v>1181</v>
      </c>
      <c r="E1070" s="4" t="s">
        <v>898</v>
      </c>
      <c r="F1070" s="4" t="s">
        <v>1186</v>
      </c>
      <c r="G1070" s="4" t="s">
        <v>433</v>
      </c>
      <c r="H1070" s="4" t="s">
        <v>434</v>
      </c>
      <c r="I1070" s="4" t="s">
        <v>435</v>
      </c>
      <c r="J1070" s="4" t="s">
        <v>436</v>
      </c>
      <c r="K1070" s="4" t="s">
        <v>425</v>
      </c>
    </row>
    <row r="1071" spans="1:11">
      <c r="A1071" s="4">
        <v>1070</v>
      </c>
      <c r="B1071" s="4" t="s">
        <v>109</v>
      </c>
      <c r="C1071" s="4" t="s">
        <v>1180</v>
      </c>
      <c r="D1071" s="4" t="s">
        <v>1181</v>
      </c>
      <c r="E1071" s="4" t="s">
        <v>898</v>
      </c>
      <c r="F1071" s="4" t="s">
        <v>1186</v>
      </c>
      <c r="G1071" s="4" t="s">
        <v>433</v>
      </c>
      <c r="H1071" s="4" t="s">
        <v>434</v>
      </c>
      <c r="I1071" s="4" t="s">
        <v>435</v>
      </c>
      <c r="J1071" s="4" t="s">
        <v>436</v>
      </c>
      <c r="K1071" s="4" t="s">
        <v>432</v>
      </c>
    </row>
    <row r="1072" spans="1:11">
      <c r="A1072" s="4">
        <v>1071</v>
      </c>
      <c r="B1072" s="4" t="s">
        <v>109</v>
      </c>
      <c r="C1072" s="4" t="s">
        <v>1180</v>
      </c>
      <c r="D1072" s="4" t="s">
        <v>1181</v>
      </c>
      <c r="E1072" s="4" t="s">
        <v>898</v>
      </c>
      <c r="F1072" s="4" t="s">
        <v>1186</v>
      </c>
      <c r="G1072" s="4" t="s">
        <v>421</v>
      </c>
      <c r="H1072" s="4" t="s">
        <v>422</v>
      </c>
      <c r="I1072" s="4" t="s">
        <v>423</v>
      </c>
      <c r="J1072" s="4" t="s">
        <v>424</v>
      </c>
      <c r="K1072" s="4" t="s">
        <v>425</v>
      </c>
    </row>
    <row r="1073" spans="1:11">
      <c r="A1073" s="4">
        <v>1072</v>
      </c>
      <c r="B1073" s="4" t="s">
        <v>109</v>
      </c>
      <c r="C1073" s="4" t="s">
        <v>1180</v>
      </c>
      <c r="D1073" s="4" t="s">
        <v>1181</v>
      </c>
      <c r="E1073" s="4" t="s">
        <v>1187</v>
      </c>
      <c r="F1073" s="4" t="s">
        <v>1188</v>
      </c>
      <c r="G1073" s="4" t="s">
        <v>421</v>
      </c>
      <c r="H1073" s="4" t="s">
        <v>422</v>
      </c>
      <c r="I1073" s="4" t="s">
        <v>423</v>
      </c>
      <c r="J1073" s="4" t="s">
        <v>424</v>
      </c>
      <c r="K1073" s="4" t="s">
        <v>425</v>
      </c>
    </row>
    <row r="1074" spans="1:11">
      <c r="A1074" s="4">
        <v>1073</v>
      </c>
      <c r="B1074" s="4" t="s">
        <v>109</v>
      </c>
      <c r="C1074" s="4" t="s">
        <v>1180</v>
      </c>
      <c r="D1074" s="4" t="s">
        <v>1181</v>
      </c>
      <c r="E1074" s="4" t="s">
        <v>1180</v>
      </c>
      <c r="F1074" s="4" t="s">
        <v>1181</v>
      </c>
      <c r="G1074" s="4" t="s">
        <v>421</v>
      </c>
      <c r="H1074" s="4" t="s">
        <v>422</v>
      </c>
      <c r="I1074" s="4" t="s">
        <v>423</v>
      </c>
      <c r="J1074" s="4" t="s">
        <v>424</v>
      </c>
      <c r="K1074" s="4" t="s">
        <v>425</v>
      </c>
    </row>
    <row r="1075" spans="1:11">
      <c r="A1075" s="4">
        <v>1074</v>
      </c>
      <c r="B1075" s="4" t="s">
        <v>109</v>
      </c>
      <c r="C1075" s="4" t="s">
        <v>1180</v>
      </c>
      <c r="D1075" s="4" t="s">
        <v>1181</v>
      </c>
      <c r="E1075" s="4" t="s">
        <v>1189</v>
      </c>
      <c r="F1075" s="4" t="s">
        <v>1190</v>
      </c>
      <c r="G1075" s="4" t="s">
        <v>428</v>
      </c>
      <c r="H1075" s="4" t="s">
        <v>429</v>
      </c>
      <c r="I1075" s="4" t="s">
        <v>430</v>
      </c>
      <c r="J1075" s="4" t="s">
        <v>424</v>
      </c>
      <c r="K1075" s="4" t="s">
        <v>432</v>
      </c>
    </row>
    <row r="1076" spans="1:11">
      <c r="A1076" s="4">
        <v>1075</v>
      </c>
      <c r="B1076" s="4" t="s">
        <v>109</v>
      </c>
      <c r="C1076" s="4" t="s">
        <v>1180</v>
      </c>
      <c r="D1076" s="4" t="s">
        <v>1181</v>
      </c>
      <c r="E1076" s="4" t="s">
        <v>1189</v>
      </c>
      <c r="F1076" s="4" t="s">
        <v>1190</v>
      </c>
      <c r="G1076" s="4" t="s">
        <v>428</v>
      </c>
      <c r="H1076" s="4" t="s">
        <v>429</v>
      </c>
      <c r="I1076" s="4" t="s">
        <v>430</v>
      </c>
      <c r="J1076" s="4" t="s">
        <v>424</v>
      </c>
      <c r="K1076" s="4" t="s">
        <v>431</v>
      </c>
    </row>
    <row r="1077" spans="1:11">
      <c r="A1077" s="4">
        <v>1076</v>
      </c>
      <c r="B1077" s="4" t="s">
        <v>109</v>
      </c>
      <c r="C1077" s="4" t="s">
        <v>1180</v>
      </c>
      <c r="D1077" s="4" t="s">
        <v>1181</v>
      </c>
      <c r="E1077" s="4" t="s">
        <v>1189</v>
      </c>
      <c r="F1077" s="4" t="s">
        <v>1190</v>
      </c>
      <c r="G1077" s="4" t="s">
        <v>433</v>
      </c>
      <c r="H1077" s="4" t="s">
        <v>434</v>
      </c>
      <c r="I1077" s="4" t="s">
        <v>435</v>
      </c>
      <c r="J1077" s="4" t="s">
        <v>436</v>
      </c>
      <c r="K1077" s="4" t="s">
        <v>431</v>
      </c>
    </row>
    <row r="1078" spans="1:11">
      <c r="A1078" s="4">
        <v>1077</v>
      </c>
      <c r="B1078" s="4" t="s">
        <v>109</v>
      </c>
      <c r="C1078" s="4" t="s">
        <v>1180</v>
      </c>
      <c r="D1078" s="4" t="s">
        <v>1181</v>
      </c>
      <c r="E1078" s="4" t="s">
        <v>1189</v>
      </c>
      <c r="F1078" s="4" t="s">
        <v>1190</v>
      </c>
      <c r="G1078" s="4" t="s">
        <v>433</v>
      </c>
      <c r="H1078" s="4" t="s">
        <v>434</v>
      </c>
      <c r="I1078" s="4" t="s">
        <v>435</v>
      </c>
      <c r="J1078" s="4" t="s">
        <v>436</v>
      </c>
      <c r="K1078" s="4" t="s">
        <v>432</v>
      </c>
    </row>
    <row r="1079" spans="1:11">
      <c r="A1079" s="4">
        <v>1078</v>
      </c>
      <c r="B1079" s="4" t="s">
        <v>109</v>
      </c>
      <c r="C1079" s="4" t="s">
        <v>1180</v>
      </c>
      <c r="D1079" s="4" t="s">
        <v>1181</v>
      </c>
      <c r="E1079" s="4" t="s">
        <v>1189</v>
      </c>
      <c r="F1079" s="4" t="s">
        <v>1190</v>
      </c>
      <c r="G1079" s="4" t="s">
        <v>433</v>
      </c>
      <c r="H1079" s="4" t="s">
        <v>434</v>
      </c>
      <c r="I1079" s="4" t="s">
        <v>435</v>
      </c>
      <c r="J1079" s="4" t="s">
        <v>436</v>
      </c>
      <c r="K1079" s="4" t="s">
        <v>425</v>
      </c>
    </row>
    <row r="1080" spans="1:11">
      <c r="A1080" s="4">
        <v>1079</v>
      </c>
      <c r="B1080" s="4" t="s">
        <v>109</v>
      </c>
      <c r="C1080" s="4" t="s">
        <v>1180</v>
      </c>
      <c r="D1080" s="4" t="s">
        <v>1181</v>
      </c>
      <c r="E1080" s="4" t="s">
        <v>1189</v>
      </c>
      <c r="F1080" s="4" t="s">
        <v>1190</v>
      </c>
      <c r="G1080" s="4" t="s">
        <v>421</v>
      </c>
      <c r="H1080" s="4" t="s">
        <v>422</v>
      </c>
      <c r="I1080" s="4" t="s">
        <v>423</v>
      </c>
      <c r="J1080" s="4" t="s">
        <v>424</v>
      </c>
      <c r="K1080" s="4" t="s">
        <v>425</v>
      </c>
    </row>
    <row r="1081" spans="1:11">
      <c r="A1081" s="4">
        <v>1080</v>
      </c>
      <c r="B1081" s="4" t="s">
        <v>109</v>
      </c>
      <c r="C1081" s="4" t="s">
        <v>1191</v>
      </c>
      <c r="D1081" s="4" t="s">
        <v>1192</v>
      </c>
      <c r="E1081" s="4" t="s">
        <v>1191</v>
      </c>
      <c r="F1081" s="4" t="s">
        <v>1192</v>
      </c>
      <c r="G1081" s="4" t="s">
        <v>428</v>
      </c>
      <c r="H1081" s="4" t="s">
        <v>429</v>
      </c>
      <c r="I1081" s="4" t="s">
        <v>430</v>
      </c>
      <c r="J1081" s="4" t="s">
        <v>424</v>
      </c>
      <c r="K1081" s="4" t="s">
        <v>432</v>
      </c>
    </row>
    <row r="1082" spans="1:11">
      <c r="A1082" s="4">
        <v>1081</v>
      </c>
      <c r="B1082" s="4" t="s">
        <v>109</v>
      </c>
      <c r="C1082" s="4" t="s">
        <v>1191</v>
      </c>
      <c r="D1082" s="4" t="s">
        <v>1192</v>
      </c>
      <c r="E1082" s="4" t="s">
        <v>1191</v>
      </c>
      <c r="F1082" s="4" t="s">
        <v>1192</v>
      </c>
      <c r="G1082" s="4" t="s">
        <v>428</v>
      </c>
      <c r="H1082" s="4" t="s">
        <v>429</v>
      </c>
      <c r="I1082" s="4" t="s">
        <v>430</v>
      </c>
      <c r="J1082" s="4" t="s">
        <v>424</v>
      </c>
      <c r="K1082" s="4" t="s">
        <v>431</v>
      </c>
    </row>
    <row r="1083" spans="1:11">
      <c r="A1083" s="4">
        <v>1082</v>
      </c>
      <c r="B1083" s="4" t="s">
        <v>109</v>
      </c>
      <c r="C1083" s="4" t="s">
        <v>1191</v>
      </c>
      <c r="D1083" s="4" t="s">
        <v>1192</v>
      </c>
      <c r="E1083" s="4" t="s">
        <v>1191</v>
      </c>
      <c r="F1083" s="4" t="s">
        <v>1192</v>
      </c>
      <c r="G1083" s="4" t="s">
        <v>433</v>
      </c>
      <c r="H1083" s="4" t="s">
        <v>434</v>
      </c>
      <c r="I1083" s="4" t="s">
        <v>435</v>
      </c>
      <c r="J1083" s="4" t="s">
        <v>436</v>
      </c>
      <c r="K1083" s="4" t="s">
        <v>431</v>
      </c>
    </row>
    <row r="1084" spans="1:11">
      <c r="A1084" s="4">
        <v>1083</v>
      </c>
      <c r="B1084" s="4" t="s">
        <v>109</v>
      </c>
      <c r="C1084" s="4" t="s">
        <v>1191</v>
      </c>
      <c r="D1084" s="4" t="s">
        <v>1192</v>
      </c>
      <c r="E1084" s="4" t="s">
        <v>1191</v>
      </c>
      <c r="F1084" s="4" t="s">
        <v>1192</v>
      </c>
      <c r="G1084" s="4" t="s">
        <v>433</v>
      </c>
      <c r="H1084" s="4" t="s">
        <v>434</v>
      </c>
      <c r="I1084" s="4" t="s">
        <v>435</v>
      </c>
      <c r="J1084" s="4" t="s">
        <v>436</v>
      </c>
      <c r="K1084" s="4" t="s">
        <v>425</v>
      </c>
    </row>
    <row r="1085" spans="1:11">
      <c r="A1085" s="4">
        <v>1084</v>
      </c>
      <c r="B1085" s="4" t="s">
        <v>109</v>
      </c>
      <c r="C1085" s="4" t="s">
        <v>1191</v>
      </c>
      <c r="D1085" s="4" t="s">
        <v>1192</v>
      </c>
      <c r="E1085" s="4" t="s">
        <v>1191</v>
      </c>
      <c r="F1085" s="4" t="s">
        <v>1192</v>
      </c>
      <c r="G1085" s="4" t="s">
        <v>433</v>
      </c>
      <c r="H1085" s="4" t="s">
        <v>434</v>
      </c>
      <c r="I1085" s="4" t="s">
        <v>435</v>
      </c>
      <c r="J1085" s="4" t="s">
        <v>436</v>
      </c>
      <c r="K1085" s="4" t="s">
        <v>432</v>
      </c>
    </row>
    <row r="1086" spans="1:11">
      <c r="A1086" s="4">
        <v>1085</v>
      </c>
      <c r="B1086" s="4" t="s">
        <v>109</v>
      </c>
      <c r="C1086" s="4" t="s">
        <v>1191</v>
      </c>
      <c r="D1086" s="4" t="s">
        <v>1192</v>
      </c>
      <c r="E1086" s="4" t="s">
        <v>1191</v>
      </c>
      <c r="F1086" s="4" t="s">
        <v>1192</v>
      </c>
      <c r="G1086" s="4" t="s">
        <v>1193</v>
      </c>
      <c r="H1086" s="4" t="s">
        <v>1194</v>
      </c>
      <c r="I1086" s="4" t="s">
        <v>1195</v>
      </c>
      <c r="J1086" s="4" t="s">
        <v>1167</v>
      </c>
      <c r="K1086" s="4" t="s">
        <v>431</v>
      </c>
    </row>
    <row r="1087" spans="1:11">
      <c r="A1087" s="4">
        <v>1086</v>
      </c>
      <c r="B1087" s="4" t="s">
        <v>109</v>
      </c>
      <c r="C1087" s="4" t="s">
        <v>1191</v>
      </c>
      <c r="D1087" s="4" t="s">
        <v>1192</v>
      </c>
      <c r="E1087" s="4" t="s">
        <v>1191</v>
      </c>
      <c r="F1087" s="4" t="s">
        <v>1192</v>
      </c>
      <c r="G1087" s="4" t="s">
        <v>1193</v>
      </c>
      <c r="H1087" s="4" t="s">
        <v>1194</v>
      </c>
      <c r="I1087" s="4" t="s">
        <v>1195</v>
      </c>
      <c r="J1087" s="4" t="s">
        <v>1167</v>
      </c>
      <c r="K1087" s="4" t="s">
        <v>449</v>
      </c>
    </row>
    <row r="1088" spans="1:11">
      <c r="A1088" s="4">
        <v>1087</v>
      </c>
      <c r="B1088" s="4" t="s">
        <v>109</v>
      </c>
      <c r="C1088" s="4" t="s">
        <v>1191</v>
      </c>
      <c r="D1088" s="4" t="s">
        <v>1192</v>
      </c>
      <c r="E1088" s="4" t="s">
        <v>1191</v>
      </c>
      <c r="F1088" s="4" t="s">
        <v>1192</v>
      </c>
      <c r="G1088" s="4" t="s">
        <v>1193</v>
      </c>
      <c r="H1088" s="4" t="s">
        <v>1194</v>
      </c>
      <c r="I1088" s="4" t="s">
        <v>1195</v>
      </c>
      <c r="J1088" s="4" t="s">
        <v>1167</v>
      </c>
      <c r="K1088" s="4" t="s">
        <v>425</v>
      </c>
    </row>
    <row r="1089" spans="1:11">
      <c r="A1089" s="4">
        <v>1088</v>
      </c>
      <c r="B1089" s="4" t="s">
        <v>109</v>
      </c>
      <c r="C1089" s="4" t="s">
        <v>1191</v>
      </c>
      <c r="D1089" s="4" t="s">
        <v>1192</v>
      </c>
      <c r="E1089" s="4" t="s">
        <v>1191</v>
      </c>
      <c r="F1089" s="4" t="s">
        <v>1192</v>
      </c>
      <c r="G1089" s="4" t="s">
        <v>1193</v>
      </c>
      <c r="H1089" s="4" t="s">
        <v>1194</v>
      </c>
      <c r="I1089" s="4" t="s">
        <v>1195</v>
      </c>
      <c r="J1089" s="4" t="s">
        <v>1167</v>
      </c>
      <c r="K1089" s="4" t="s">
        <v>432</v>
      </c>
    </row>
    <row r="1090" spans="1:11">
      <c r="A1090" s="4">
        <v>1089</v>
      </c>
      <c r="B1090" s="4" t="s">
        <v>109</v>
      </c>
      <c r="C1090" s="4" t="s">
        <v>1191</v>
      </c>
      <c r="D1090" s="4" t="s">
        <v>1192</v>
      </c>
      <c r="E1090" s="4" t="s">
        <v>1191</v>
      </c>
      <c r="F1090" s="4" t="s">
        <v>1192</v>
      </c>
      <c r="G1090" s="4" t="s">
        <v>1193</v>
      </c>
      <c r="H1090" s="4" t="s">
        <v>1194</v>
      </c>
      <c r="I1090" s="4" t="s">
        <v>1195</v>
      </c>
      <c r="J1090" s="4" t="s">
        <v>1167</v>
      </c>
      <c r="K1090" s="4" t="s">
        <v>468</v>
      </c>
    </row>
    <row r="1091" spans="1:11">
      <c r="A1091" s="4">
        <v>1090</v>
      </c>
      <c r="B1091" s="4" t="s">
        <v>109</v>
      </c>
      <c r="C1091" s="4" t="s">
        <v>1191</v>
      </c>
      <c r="D1091" s="4" t="s">
        <v>1192</v>
      </c>
      <c r="E1091" s="4" t="s">
        <v>1191</v>
      </c>
      <c r="F1091" s="4" t="s">
        <v>1192</v>
      </c>
      <c r="G1091" s="4" t="s">
        <v>1196</v>
      </c>
      <c r="H1091" s="4" t="s">
        <v>1197</v>
      </c>
      <c r="I1091" s="4" t="s">
        <v>1198</v>
      </c>
      <c r="J1091" s="4" t="s">
        <v>1167</v>
      </c>
      <c r="K1091" s="4" t="s">
        <v>449</v>
      </c>
    </row>
    <row r="1092" spans="1:11">
      <c r="A1092" s="4">
        <v>1091</v>
      </c>
      <c r="B1092" s="4" t="s">
        <v>109</v>
      </c>
      <c r="C1092" s="4" t="s">
        <v>1191</v>
      </c>
      <c r="D1092" s="4" t="s">
        <v>1192</v>
      </c>
      <c r="E1092" s="4" t="s">
        <v>1191</v>
      </c>
      <c r="F1092" s="4" t="s">
        <v>1192</v>
      </c>
      <c r="G1092" s="4" t="s">
        <v>1199</v>
      </c>
      <c r="H1092" s="4" t="s">
        <v>1200</v>
      </c>
      <c r="I1092" s="4" t="s">
        <v>1201</v>
      </c>
      <c r="J1092" s="4" t="s">
        <v>1167</v>
      </c>
      <c r="K1092" s="4" t="s">
        <v>449</v>
      </c>
    </row>
    <row r="1093" spans="1:11">
      <c r="A1093" s="4">
        <v>1092</v>
      </c>
      <c r="B1093" s="4" t="s">
        <v>109</v>
      </c>
      <c r="C1093" s="4" t="s">
        <v>1191</v>
      </c>
      <c r="D1093" s="4" t="s">
        <v>1192</v>
      </c>
      <c r="E1093" s="4" t="s">
        <v>1191</v>
      </c>
      <c r="F1093" s="4" t="s">
        <v>1192</v>
      </c>
      <c r="G1093" s="4" t="s">
        <v>1202</v>
      </c>
      <c r="H1093" s="4" t="s">
        <v>1203</v>
      </c>
      <c r="I1093" s="4" t="s">
        <v>1204</v>
      </c>
      <c r="J1093" s="4" t="s">
        <v>1167</v>
      </c>
      <c r="K1093" s="4" t="s">
        <v>449</v>
      </c>
    </row>
    <row r="1094" spans="1:11">
      <c r="A1094" s="4">
        <v>1093</v>
      </c>
      <c r="B1094" s="4" t="s">
        <v>109</v>
      </c>
      <c r="C1094" s="4" t="s">
        <v>1191</v>
      </c>
      <c r="D1094" s="4" t="s">
        <v>1192</v>
      </c>
      <c r="E1094" s="4" t="s">
        <v>1191</v>
      </c>
      <c r="F1094" s="4" t="s">
        <v>1192</v>
      </c>
      <c r="G1094" s="4" t="s">
        <v>1205</v>
      </c>
      <c r="H1094" s="4" t="s">
        <v>1206</v>
      </c>
      <c r="I1094" s="4" t="s">
        <v>1207</v>
      </c>
      <c r="J1094" s="4" t="s">
        <v>1167</v>
      </c>
      <c r="K1094" s="4" t="s">
        <v>449</v>
      </c>
    </row>
    <row r="1095" spans="1:11">
      <c r="A1095" s="4">
        <v>1094</v>
      </c>
      <c r="B1095" s="4" t="s">
        <v>109</v>
      </c>
      <c r="C1095" s="4" t="s">
        <v>1191</v>
      </c>
      <c r="D1095" s="4" t="s">
        <v>1192</v>
      </c>
      <c r="E1095" s="4" t="s">
        <v>1191</v>
      </c>
      <c r="F1095" s="4" t="s">
        <v>1192</v>
      </c>
      <c r="G1095" s="4" t="s">
        <v>1208</v>
      </c>
      <c r="H1095" s="4" t="s">
        <v>1209</v>
      </c>
      <c r="I1095" s="4" t="s">
        <v>1210</v>
      </c>
      <c r="J1095" s="4" t="s">
        <v>1167</v>
      </c>
      <c r="K1095" s="4" t="s">
        <v>449</v>
      </c>
    </row>
    <row r="1096" spans="1:11">
      <c r="A1096" s="4">
        <v>1095</v>
      </c>
      <c r="B1096" s="4" t="s">
        <v>109</v>
      </c>
      <c r="C1096" s="4" t="s">
        <v>1191</v>
      </c>
      <c r="D1096" s="4" t="s">
        <v>1192</v>
      </c>
      <c r="E1096" s="4" t="s">
        <v>1191</v>
      </c>
      <c r="F1096" s="4" t="s">
        <v>1192</v>
      </c>
      <c r="G1096" s="4" t="s">
        <v>1164</v>
      </c>
      <c r="H1096" s="4" t="s">
        <v>1165</v>
      </c>
      <c r="I1096" s="4" t="s">
        <v>1166</v>
      </c>
      <c r="J1096" s="4" t="s">
        <v>1167</v>
      </c>
      <c r="K1096" s="4" t="s">
        <v>449</v>
      </c>
    </row>
    <row r="1097" spans="1:11">
      <c r="A1097" s="4">
        <v>1096</v>
      </c>
      <c r="B1097" s="4" t="s">
        <v>109</v>
      </c>
      <c r="C1097" s="4" t="s">
        <v>1191</v>
      </c>
      <c r="D1097" s="4" t="s">
        <v>1192</v>
      </c>
      <c r="E1097" s="4" t="s">
        <v>1191</v>
      </c>
      <c r="F1097" s="4" t="s">
        <v>1192</v>
      </c>
      <c r="G1097" s="4" t="s">
        <v>421</v>
      </c>
      <c r="H1097" s="4" t="s">
        <v>422</v>
      </c>
      <c r="I1097" s="4" t="s">
        <v>423</v>
      </c>
      <c r="J1097" s="4" t="s">
        <v>424</v>
      </c>
      <c r="K1097" s="4" t="s">
        <v>425</v>
      </c>
    </row>
    <row r="1098" spans="1:11">
      <c r="A1098" s="4">
        <v>1097</v>
      </c>
      <c r="B1098" s="4" t="s">
        <v>109</v>
      </c>
      <c r="C1098" s="4" t="s">
        <v>1211</v>
      </c>
      <c r="D1098" s="4" t="s">
        <v>1212</v>
      </c>
      <c r="E1098" s="4" t="s">
        <v>1211</v>
      </c>
      <c r="F1098" s="4" t="s">
        <v>1212</v>
      </c>
      <c r="G1098" s="4" t="s">
        <v>428</v>
      </c>
      <c r="H1098" s="4" t="s">
        <v>429</v>
      </c>
      <c r="I1098" s="4" t="s">
        <v>430</v>
      </c>
      <c r="J1098" s="4" t="s">
        <v>424</v>
      </c>
      <c r="K1098" s="4" t="s">
        <v>432</v>
      </c>
    </row>
    <row r="1099" spans="1:11">
      <c r="A1099" s="4">
        <v>1098</v>
      </c>
      <c r="B1099" s="4" t="s">
        <v>109</v>
      </c>
      <c r="C1099" s="4" t="s">
        <v>1211</v>
      </c>
      <c r="D1099" s="4" t="s">
        <v>1212</v>
      </c>
      <c r="E1099" s="4" t="s">
        <v>1211</v>
      </c>
      <c r="F1099" s="4" t="s">
        <v>1212</v>
      </c>
      <c r="G1099" s="4" t="s">
        <v>428</v>
      </c>
      <c r="H1099" s="4" t="s">
        <v>429</v>
      </c>
      <c r="I1099" s="4" t="s">
        <v>430</v>
      </c>
      <c r="J1099" s="4" t="s">
        <v>424</v>
      </c>
      <c r="K1099" s="4" t="s">
        <v>431</v>
      </c>
    </row>
    <row r="1100" spans="1:11">
      <c r="A1100" s="4">
        <v>1099</v>
      </c>
      <c r="B1100" s="4" t="s">
        <v>109</v>
      </c>
      <c r="C1100" s="4" t="s">
        <v>1211</v>
      </c>
      <c r="D1100" s="4" t="s">
        <v>1212</v>
      </c>
      <c r="E1100" s="4" t="s">
        <v>1211</v>
      </c>
      <c r="F1100" s="4" t="s">
        <v>1212</v>
      </c>
      <c r="G1100" s="4" t="s">
        <v>1213</v>
      </c>
      <c r="H1100" s="4" t="s">
        <v>1214</v>
      </c>
      <c r="I1100" s="4" t="s">
        <v>1215</v>
      </c>
      <c r="J1100" s="4" t="s">
        <v>526</v>
      </c>
      <c r="K1100" s="4" t="s">
        <v>449</v>
      </c>
    </row>
    <row r="1101" spans="1:11">
      <c r="A1101" s="4">
        <v>1100</v>
      </c>
      <c r="B1101" s="4" t="s">
        <v>109</v>
      </c>
      <c r="C1101" s="4" t="s">
        <v>1211</v>
      </c>
      <c r="D1101" s="4" t="s">
        <v>1212</v>
      </c>
      <c r="E1101" s="4" t="s">
        <v>1211</v>
      </c>
      <c r="F1101" s="4" t="s">
        <v>1212</v>
      </c>
      <c r="G1101" s="4" t="s">
        <v>1164</v>
      </c>
      <c r="H1101" s="4" t="s">
        <v>1165</v>
      </c>
      <c r="I1101" s="4" t="s">
        <v>1166</v>
      </c>
      <c r="J1101" s="4" t="s">
        <v>1167</v>
      </c>
      <c r="K1101" s="4" t="s">
        <v>449</v>
      </c>
    </row>
    <row r="1102" spans="1:11">
      <c r="A1102" s="4">
        <v>1101</v>
      </c>
      <c r="B1102" s="4" t="s">
        <v>109</v>
      </c>
      <c r="C1102" s="4" t="s">
        <v>1211</v>
      </c>
      <c r="D1102" s="4" t="s">
        <v>1212</v>
      </c>
      <c r="E1102" s="4" t="s">
        <v>1211</v>
      </c>
      <c r="F1102" s="4" t="s">
        <v>1212</v>
      </c>
      <c r="G1102" s="4" t="s">
        <v>421</v>
      </c>
      <c r="H1102" s="4" t="s">
        <v>422</v>
      </c>
      <c r="I1102" s="4" t="s">
        <v>423</v>
      </c>
      <c r="J1102" s="4" t="s">
        <v>424</v>
      </c>
      <c r="K1102" s="4" t="s">
        <v>425</v>
      </c>
    </row>
    <row r="1103" spans="1:11">
      <c r="A1103" s="4">
        <v>1102</v>
      </c>
      <c r="B1103" s="4" t="s">
        <v>109</v>
      </c>
      <c r="G1103" s="4" t="s">
        <v>445</v>
      </c>
      <c r="H1103" s="4" t="s">
        <v>446</v>
      </c>
      <c r="I1103" s="4" t="s">
        <v>447</v>
      </c>
      <c r="J1103" s="4" t="s">
        <v>448</v>
      </c>
      <c r="K1103" s="4" t="s">
        <v>449</v>
      </c>
    </row>
    <row r="1104" spans="1:11">
      <c r="A1104" s="4">
        <v>1103</v>
      </c>
      <c r="B1104" s="4" t="s">
        <v>109</v>
      </c>
      <c r="G1104" s="4" t="s">
        <v>853</v>
      </c>
      <c r="H1104" s="4" t="s">
        <v>854</v>
      </c>
      <c r="I1104" s="4" t="s">
        <v>855</v>
      </c>
      <c r="J1104" s="4" t="s">
        <v>615</v>
      </c>
      <c r="K1104" s="4" t="s">
        <v>449</v>
      </c>
    </row>
    <row r="1105" spans="1:11">
      <c r="A1105" s="4">
        <v>1104</v>
      </c>
      <c r="B1105" s="4" t="s">
        <v>109</v>
      </c>
      <c r="G1105" s="4" t="s">
        <v>677</v>
      </c>
      <c r="H1105" s="4" t="s">
        <v>678</v>
      </c>
      <c r="I1105" s="4" t="s">
        <v>679</v>
      </c>
      <c r="J1105" s="4" t="s">
        <v>601</v>
      </c>
      <c r="K1105" s="4" t="s">
        <v>449</v>
      </c>
    </row>
    <row r="1106" spans="1:11">
      <c r="A1106" s="4">
        <v>1105</v>
      </c>
      <c r="B1106" s="4" t="s">
        <v>109</v>
      </c>
      <c r="G1106" s="4" t="s">
        <v>428</v>
      </c>
      <c r="H1106" s="4" t="s">
        <v>429</v>
      </c>
      <c r="I1106" s="4" t="s">
        <v>430</v>
      </c>
      <c r="J1106" s="4" t="s">
        <v>424</v>
      </c>
      <c r="K1106" s="4" t="s">
        <v>432</v>
      </c>
    </row>
    <row r="1107" spans="1:11">
      <c r="A1107" s="4">
        <v>1106</v>
      </c>
      <c r="B1107" s="4" t="s">
        <v>109</v>
      </c>
      <c r="G1107" s="4" t="s">
        <v>428</v>
      </c>
      <c r="H1107" s="4" t="s">
        <v>429</v>
      </c>
      <c r="I1107" s="4" t="s">
        <v>430</v>
      </c>
      <c r="J1107" s="4" t="s">
        <v>424</v>
      </c>
      <c r="K1107" s="4" t="s">
        <v>431</v>
      </c>
    </row>
    <row r="1108" spans="1:11">
      <c r="A1108" s="4">
        <v>1107</v>
      </c>
      <c r="B1108" s="4" t="s">
        <v>109</v>
      </c>
      <c r="G1108" s="4" t="s">
        <v>983</v>
      </c>
      <c r="H1108" s="4" t="s">
        <v>984</v>
      </c>
      <c r="I1108" s="4" t="s">
        <v>430</v>
      </c>
      <c r="J1108" s="4" t="s">
        <v>985</v>
      </c>
      <c r="K1108" s="4" t="s">
        <v>431</v>
      </c>
    </row>
    <row r="1109" spans="1:11">
      <c r="A1109" s="4">
        <v>1108</v>
      </c>
      <c r="B1109" s="4" t="s">
        <v>109</v>
      </c>
      <c r="G1109" s="4" t="s">
        <v>983</v>
      </c>
      <c r="H1109" s="4" t="s">
        <v>984</v>
      </c>
      <c r="I1109" s="4" t="s">
        <v>430</v>
      </c>
      <c r="J1109" s="4" t="s">
        <v>985</v>
      </c>
      <c r="K1109" s="4" t="s">
        <v>432</v>
      </c>
    </row>
    <row r="1110" spans="1:11">
      <c r="A1110" s="4">
        <v>1109</v>
      </c>
      <c r="B1110" s="4" t="s">
        <v>109</v>
      </c>
      <c r="G1110" s="4" t="s">
        <v>461</v>
      </c>
      <c r="H1110" s="4" t="s">
        <v>462</v>
      </c>
      <c r="I1110" s="4" t="s">
        <v>430</v>
      </c>
      <c r="J1110" s="4" t="s">
        <v>463</v>
      </c>
      <c r="K1110" s="4" t="s">
        <v>431</v>
      </c>
    </row>
    <row r="1111" spans="1:11">
      <c r="A1111" s="4">
        <v>1110</v>
      </c>
      <c r="B1111" s="4" t="s">
        <v>109</v>
      </c>
      <c r="G1111" s="4" t="s">
        <v>461</v>
      </c>
      <c r="H1111" s="4" t="s">
        <v>462</v>
      </c>
      <c r="I1111" s="4" t="s">
        <v>430</v>
      </c>
      <c r="J1111" s="4" t="s">
        <v>463</v>
      </c>
      <c r="K1111" s="4" t="s">
        <v>432</v>
      </c>
    </row>
    <row r="1112" spans="1:11">
      <c r="A1112" s="4">
        <v>1111</v>
      </c>
      <c r="B1112" s="4" t="s">
        <v>109</v>
      </c>
      <c r="G1112" s="4" t="s">
        <v>497</v>
      </c>
      <c r="H1112" s="4" t="s">
        <v>498</v>
      </c>
      <c r="I1112" s="4" t="s">
        <v>499</v>
      </c>
      <c r="J1112" s="4" t="s">
        <v>500</v>
      </c>
      <c r="K1112" s="4" t="s">
        <v>449</v>
      </c>
    </row>
    <row r="1113" spans="1:11">
      <c r="A1113" s="4">
        <v>1112</v>
      </c>
      <c r="B1113" s="4" t="s">
        <v>109</v>
      </c>
      <c r="G1113" s="4" t="s">
        <v>501</v>
      </c>
      <c r="H1113" s="4" t="s">
        <v>502</v>
      </c>
      <c r="I1113" s="4" t="s">
        <v>499</v>
      </c>
      <c r="J1113" s="4" t="s">
        <v>503</v>
      </c>
      <c r="K1113" s="4" t="s">
        <v>449</v>
      </c>
    </row>
    <row r="1114" spans="1:11">
      <c r="A1114" s="4">
        <v>1113</v>
      </c>
      <c r="B1114" s="4" t="s">
        <v>109</v>
      </c>
      <c r="G1114" s="4" t="s">
        <v>504</v>
      </c>
      <c r="H1114" s="4" t="s">
        <v>505</v>
      </c>
      <c r="I1114" s="4" t="s">
        <v>499</v>
      </c>
      <c r="J1114" s="4" t="s">
        <v>506</v>
      </c>
      <c r="K1114" s="4" t="s">
        <v>449</v>
      </c>
    </row>
    <row r="1115" spans="1:11">
      <c r="A1115" s="4">
        <v>1114</v>
      </c>
      <c r="B1115" s="4" t="s">
        <v>109</v>
      </c>
      <c r="G1115" s="4" t="s">
        <v>504</v>
      </c>
      <c r="H1115" s="4" t="s">
        <v>505</v>
      </c>
      <c r="I1115" s="4" t="s">
        <v>499</v>
      </c>
      <c r="J1115" s="4" t="s">
        <v>506</v>
      </c>
      <c r="K1115" s="4" t="s">
        <v>425</v>
      </c>
    </row>
    <row r="1116" spans="1:11">
      <c r="A1116" s="4">
        <v>1115</v>
      </c>
      <c r="B1116" s="4" t="s">
        <v>109</v>
      </c>
      <c r="G1116" s="4" t="s">
        <v>856</v>
      </c>
      <c r="H1116" s="4" t="s">
        <v>857</v>
      </c>
      <c r="I1116" s="4" t="s">
        <v>858</v>
      </c>
      <c r="J1116" s="4" t="s">
        <v>522</v>
      </c>
      <c r="K1116" s="4" t="s">
        <v>449</v>
      </c>
    </row>
    <row r="1117" spans="1:11">
      <c r="A1117" s="4">
        <v>1116</v>
      </c>
      <c r="B1117" s="4" t="s">
        <v>109</v>
      </c>
      <c r="G1117" s="4" t="s">
        <v>736</v>
      </c>
      <c r="H1117" s="4" t="s">
        <v>737</v>
      </c>
      <c r="I1117" s="4" t="s">
        <v>738</v>
      </c>
      <c r="J1117" s="4" t="s">
        <v>739</v>
      </c>
      <c r="K1117" s="4" t="s">
        <v>449</v>
      </c>
    </row>
    <row r="1118" spans="1:11">
      <c r="A1118" s="4">
        <v>1117</v>
      </c>
      <c r="B1118" s="4" t="s">
        <v>109</v>
      </c>
      <c r="G1118" s="4" t="s">
        <v>680</v>
      </c>
      <c r="H1118" s="4" t="s">
        <v>681</v>
      </c>
      <c r="I1118" s="4" t="s">
        <v>682</v>
      </c>
      <c r="J1118" s="4" t="s">
        <v>683</v>
      </c>
      <c r="K1118" s="4" t="s">
        <v>449</v>
      </c>
    </row>
    <row r="1119" spans="1:11">
      <c r="A1119" s="4">
        <v>1118</v>
      </c>
      <c r="B1119" s="4" t="s">
        <v>109</v>
      </c>
      <c r="G1119" s="4" t="s">
        <v>829</v>
      </c>
      <c r="H1119" s="4" t="s">
        <v>830</v>
      </c>
      <c r="I1119" s="4" t="s">
        <v>831</v>
      </c>
      <c r="J1119" s="4" t="s">
        <v>832</v>
      </c>
      <c r="K1119" s="4" t="s">
        <v>449</v>
      </c>
    </row>
    <row r="1120" spans="1:11">
      <c r="A1120" s="4">
        <v>1119</v>
      </c>
      <c r="B1120" s="4" t="s">
        <v>109</v>
      </c>
      <c r="G1120" s="4" t="s">
        <v>464</v>
      </c>
      <c r="H1120" s="4" t="s">
        <v>465</v>
      </c>
      <c r="I1120" s="4" t="s">
        <v>466</v>
      </c>
      <c r="J1120" s="4" t="s">
        <v>467</v>
      </c>
      <c r="K1120" s="4" t="s">
        <v>468</v>
      </c>
    </row>
    <row r="1121" spans="1:11">
      <c r="A1121" s="4">
        <v>1120</v>
      </c>
      <c r="B1121" s="4" t="s">
        <v>109</v>
      </c>
      <c r="G1121" s="4" t="s">
        <v>464</v>
      </c>
      <c r="H1121" s="4" t="s">
        <v>465</v>
      </c>
      <c r="I1121" s="4" t="s">
        <v>466</v>
      </c>
      <c r="J1121" s="4" t="s">
        <v>467</v>
      </c>
      <c r="K1121" s="4" t="s">
        <v>431</v>
      </c>
    </row>
    <row r="1122" spans="1:11">
      <c r="A1122" s="4">
        <v>1121</v>
      </c>
      <c r="B1122" s="4" t="s">
        <v>109</v>
      </c>
      <c r="G1122" s="4" t="s">
        <v>464</v>
      </c>
      <c r="H1122" s="4" t="s">
        <v>465</v>
      </c>
      <c r="I1122" s="4" t="s">
        <v>466</v>
      </c>
      <c r="J1122" s="4" t="s">
        <v>467</v>
      </c>
      <c r="K1122" s="4" t="s">
        <v>425</v>
      </c>
    </row>
    <row r="1123" spans="1:11">
      <c r="A1123" s="4">
        <v>1122</v>
      </c>
      <c r="B1123" s="4" t="s">
        <v>109</v>
      </c>
      <c r="G1123" s="4" t="s">
        <v>464</v>
      </c>
      <c r="H1123" s="4" t="s">
        <v>465</v>
      </c>
      <c r="I1123" s="4" t="s">
        <v>466</v>
      </c>
      <c r="J1123" s="4" t="s">
        <v>467</v>
      </c>
      <c r="K1123" s="4" t="s">
        <v>449</v>
      </c>
    </row>
    <row r="1124" spans="1:11">
      <c r="A1124" s="4">
        <v>1123</v>
      </c>
      <c r="B1124" s="4" t="s">
        <v>109</v>
      </c>
      <c r="G1124" s="4" t="s">
        <v>464</v>
      </c>
      <c r="H1124" s="4" t="s">
        <v>465</v>
      </c>
      <c r="I1124" s="4" t="s">
        <v>466</v>
      </c>
      <c r="J1124" s="4" t="s">
        <v>467</v>
      </c>
      <c r="K1124" s="4" t="s">
        <v>432</v>
      </c>
    </row>
    <row r="1125" spans="1:11">
      <c r="A1125" s="4">
        <v>1124</v>
      </c>
      <c r="B1125" s="4" t="s">
        <v>109</v>
      </c>
      <c r="G1125" s="4" t="s">
        <v>662</v>
      </c>
      <c r="H1125" s="4" t="s">
        <v>663</v>
      </c>
      <c r="I1125" s="4" t="s">
        <v>664</v>
      </c>
      <c r="J1125" s="4" t="s">
        <v>665</v>
      </c>
      <c r="K1125" s="4" t="s">
        <v>449</v>
      </c>
    </row>
    <row r="1126" spans="1:11">
      <c r="A1126" s="4">
        <v>1125</v>
      </c>
      <c r="B1126" s="4" t="s">
        <v>109</v>
      </c>
      <c r="G1126" s="4" t="s">
        <v>666</v>
      </c>
      <c r="H1126" s="4" t="s">
        <v>667</v>
      </c>
      <c r="I1126" s="4" t="s">
        <v>668</v>
      </c>
      <c r="J1126" s="4" t="s">
        <v>665</v>
      </c>
      <c r="K1126" s="4" t="s">
        <v>449</v>
      </c>
    </row>
    <row r="1127" spans="1:11">
      <c r="A1127" s="4">
        <v>1126</v>
      </c>
      <c r="B1127" s="4" t="s">
        <v>109</v>
      </c>
      <c r="G1127" s="4" t="s">
        <v>469</v>
      </c>
      <c r="H1127" s="4" t="s">
        <v>470</v>
      </c>
      <c r="I1127" s="4" t="s">
        <v>471</v>
      </c>
      <c r="J1127" s="4" t="s">
        <v>472</v>
      </c>
      <c r="K1127" s="4" t="s">
        <v>449</v>
      </c>
    </row>
    <row r="1128" spans="1:11">
      <c r="A1128" s="4">
        <v>1127</v>
      </c>
      <c r="B1128" s="4" t="s">
        <v>109</v>
      </c>
      <c r="G1128" s="4" t="s">
        <v>507</v>
      </c>
      <c r="H1128" s="4" t="s">
        <v>508</v>
      </c>
      <c r="I1128" s="4" t="s">
        <v>509</v>
      </c>
      <c r="J1128" s="4" t="s">
        <v>510</v>
      </c>
      <c r="K1128" s="4" t="s">
        <v>449</v>
      </c>
    </row>
    <row r="1129" spans="1:11">
      <c r="A1129" s="4">
        <v>1128</v>
      </c>
      <c r="B1129" s="4" t="s">
        <v>109</v>
      </c>
      <c r="G1129" s="4" t="s">
        <v>511</v>
      </c>
      <c r="H1129" s="4" t="s">
        <v>512</v>
      </c>
      <c r="I1129" s="4" t="s">
        <v>513</v>
      </c>
      <c r="J1129" s="4" t="s">
        <v>514</v>
      </c>
      <c r="K1129" s="4" t="s">
        <v>432</v>
      </c>
    </row>
    <row r="1130" spans="1:11">
      <c r="A1130" s="4">
        <v>1129</v>
      </c>
      <c r="B1130" s="4" t="s">
        <v>109</v>
      </c>
      <c r="G1130" s="4" t="s">
        <v>511</v>
      </c>
      <c r="H1130" s="4" t="s">
        <v>512</v>
      </c>
      <c r="I1130" s="4" t="s">
        <v>513</v>
      </c>
      <c r="J1130" s="4" t="s">
        <v>514</v>
      </c>
      <c r="K1130" s="4" t="s">
        <v>431</v>
      </c>
    </row>
    <row r="1131" spans="1:11">
      <c r="A1131" s="4">
        <v>1130</v>
      </c>
      <c r="B1131" s="4" t="s">
        <v>109</v>
      </c>
      <c r="G1131" s="4" t="s">
        <v>859</v>
      </c>
      <c r="H1131" s="4" t="s">
        <v>860</v>
      </c>
      <c r="I1131" s="4" t="s">
        <v>861</v>
      </c>
      <c r="J1131" s="4" t="s">
        <v>615</v>
      </c>
      <c r="K1131" s="4" t="s">
        <v>449</v>
      </c>
    </row>
    <row r="1132" spans="1:11">
      <c r="A1132" s="4">
        <v>1131</v>
      </c>
      <c r="B1132" s="4" t="s">
        <v>109</v>
      </c>
      <c r="G1132" s="4" t="s">
        <v>1008</v>
      </c>
      <c r="H1132" s="4" t="s">
        <v>1009</v>
      </c>
      <c r="I1132" s="4" t="s">
        <v>1010</v>
      </c>
      <c r="J1132" s="4" t="s">
        <v>1011</v>
      </c>
      <c r="K1132" s="4" t="s">
        <v>425</v>
      </c>
    </row>
    <row r="1133" spans="1:11">
      <c r="A1133" s="4">
        <v>1132</v>
      </c>
      <c r="B1133" s="4" t="s">
        <v>109</v>
      </c>
      <c r="G1133" s="4" t="s">
        <v>515</v>
      </c>
      <c r="H1133" s="4" t="s">
        <v>516</v>
      </c>
      <c r="I1133" s="4" t="s">
        <v>517</v>
      </c>
      <c r="J1133" s="4" t="s">
        <v>518</v>
      </c>
      <c r="K1133" s="4" t="s">
        <v>425</v>
      </c>
    </row>
    <row r="1134" spans="1:11">
      <c r="A1134" s="4">
        <v>1133</v>
      </c>
      <c r="B1134" s="4" t="s">
        <v>109</v>
      </c>
      <c r="G1134" s="4" t="s">
        <v>713</v>
      </c>
      <c r="H1134" s="4" t="s">
        <v>714</v>
      </c>
      <c r="I1134" s="4" t="s">
        <v>715</v>
      </c>
      <c r="J1134" s="4" t="s">
        <v>716</v>
      </c>
      <c r="K1134" s="4" t="s">
        <v>432</v>
      </c>
    </row>
    <row r="1135" spans="1:11">
      <c r="A1135" s="4">
        <v>1134</v>
      </c>
      <c r="B1135" s="4" t="s">
        <v>109</v>
      </c>
      <c r="G1135" s="4" t="s">
        <v>713</v>
      </c>
      <c r="H1135" s="4" t="s">
        <v>714</v>
      </c>
      <c r="I1135" s="4" t="s">
        <v>715</v>
      </c>
      <c r="J1135" s="4" t="s">
        <v>716</v>
      </c>
      <c r="K1135" s="4" t="s">
        <v>431</v>
      </c>
    </row>
    <row r="1136" spans="1:11">
      <c r="A1136" s="4">
        <v>1135</v>
      </c>
      <c r="B1136" s="4" t="s">
        <v>109</v>
      </c>
      <c r="G1136" s="4" t="s">
        <v>713</v>
      </c>
      <c r="H1136" s="4" t="s">
        <v>714</v>
      </c>
      <c r="I1136" s="4" t="s">
        <v>715</v>
      </c>
      <c r="J1136" s="4" t="s">
        <v>716</v>
      </c>
      <c r="K1136" s="4" t="s">
        <v>425</v>
      </c>
    </row>
    <row r="1137" spans="1:11">
      <c r="A1137" s="4">
        <v>1136</v>
      </c>
      <c r="B1137" s="4" t="s">
        <v>109</v>
      </c>
      <c r="G1137" s="4" t="s">
        <v>433</v>
      </c>
      <c r="H1137" s="4" t="s">
        <v>434</v>
      </c>
      <c r="I1137" s="4" t="s">
        <v>435</v>
      </c>
      <c r="J1137" s="4" t="s">
        <v>436</v>
      </c>
      <c r="K1137" s="4" t="s">
        <v>432</v>
      </c>
    </row>
    <row r="1138" spans="1:11">
      <c r="A1138" s="4">
        <v>1137</v>
      </c>
      <c r="B1138" s="4" t="s">
        <v>109</v>
      </c>
      <c r="G1138" s="4" t="s">
        <v>433</v>
      </c>
      <c r="H1138" s="4" t="s">
        <v>434</v>
      </c>
      <c r="I1138" s="4" t="s">
        <v>435</v>
      </c>
      <c r="J1138" s="4" t="s">
        <v>436</v>
      </c>
      <c r="K1138" s="4" t="s">
        <v>431</v>
      </c>
    </row>
    <row r="1139" spans="1:11">
      <c r="A1139" s="4">
        <v>1138</v>
      </c>
      <c r="B1139" s="4" t="s">
        <v>109</v>
      </c>
      <c r="G1139" s="4" t="s">
        <v>433</v>
      </c>
      <c r="H1139" s="4" t="s">
        <v>434</v>
      </c>
      <c r="I1139" s="4" t="s">
        <v>435</v>
      </c>
      <c r="J1139" s="4" t="s">
        <v>436</v>
      </c>
      <c r="K1139" s="4" t="s">
        <v>425</v>
      </c>
    </row>
    <row r="1140" spans="1:11">
      <c r="A1140" s="4">
        <v>1139</v>
      </c>
      <c r="B1140" s="4" t="s">
        <v>109</v>
      </c>
      <c r="G1140" s="4" t="s">
        <v>1152</v>
      </c>
      <c r="H1140" s="4" t="s">
        <v>1153</v>
      </c>
      <c r="I1140" s="4" t="s">
        <v>1154</v>
      </c>
      <c r="J1140" s="4" t="s">
        <v>1155</v>
      </c>
      <c r="K1140" s="4" t="s">
        <v>432</v>
      </c>
    </row>
    <row r="1141" spans="1:11">
      <c r="A1141" s="4">
        <v>1140</v>
      </c>
      <c r="B1141" s="4" t="s">
        <v>109</v>
      </c>
      <c r="G1141" s="4" t="s">
        <v>1152</v>
      </c>
      <c r="H1141" s="4" t="s">
        <v>1153</v>
      </c>
      <c r="I1141" s="4" t="s">
        <v>1154</v>
      </c>
      <c r="J1141" s="4" t="s">
        <v>1155</v>
      </c>
      <c r="K1141" s="4" t="s">
        <v>425</v>
      </c>
    </row>
    <row r="1142" spans="1:11">
      <c r="A1142" s="4">
        <v>1141</v>
      </c>
      <c r="B1142" s="4" t="s">
        <v>109</v>
      </c>
      <c r="G1142" s="4" t="s">
        <v>1152</v>
      </c>
      <c r="H1142" s="4" t="s">
        <v>1153</v>
      </c>
      <c r="I1142" s="4" t="s">
        <v>1154</v>
      </c>
      <c r="J1142" s="4" t="s">
        <v>1155</v>
      </c>
      <c r="K1142" s="4" t="s">
        <v>431</v>
      </c>
    </row>
    <row r="1143" spans="1:11">
      <c r="A1143" s="4">
        <v>1142</v>
      </c>
      <c r="B1143" s="4" t="s">
        <v>109</v>
      </c>
      <c r="G1143" s="4" t="s">
        <v>1059</v>
      </c>
      <c r="H1143" s="4" t="s">
        <v>1060</v>
      </c>
      <c r="I1143" s="4" t="s">
        <v>1061</v>
      </c>
      <c r="J1143" s="4" t="s">
        <v>1062</v>
      </c>
      <c r="K1143" s="4" t="s">
        <v>449</v>
      </c>
    </row>
    <row r="1144" spans="1:11">
      <c r="A1144" s="4">
        <v>1143</v>
      </c>
      <c r="B1144" s="4" t="s">
        <v>109</v>
      </c>
      <c r="G1144" s="4" t="s">
        <v>797</v>
      </c>
      <c r="H1144" s="4" t="s">
        <v>798</v>
      </c>
      <c r="I1144" s="4" t="s">
        <v>799</v>
      </c>
      <c r="J1144" s="4" t="s">
        <v>800</v>
      </c>
      <c r="K1144" s="4" t="s">
        <v>425</v>
      </c>
    </row>
    <row r="1145" spans="1:11">
      <c r="A1145" s="4">
        <v>1144</v>
      </c>
      <c r="B1145" s="4" t="s">
        <v>109</v>
      </c>
      <c r="G1145" s="4" t="s">
        <v>519</v>
      </c>
      <c r="H1145" s="4" t="s">
        <v>520</v>
      </c>
      <c r="I1145" s="4" t="s">
        <v>521</v>
      </c>
      <c r="J1145" s="4" t="s">
        <v>522</v>
      </c>
      <c r="K1145" s="4" t="s">
        <v>468</v>
      </c>
    </row>
    <row r="1146" spans="1:11">
      <c r="A1146" s="4">
        <v>1145</v>
      </c>
      <c r="B1146" s="4" t="s">
        <v>109</v>
      </c>
      <c r="G1146" s="4" t="s">
        <v>519</v>
      </c>
      <c r="H1146" s="4" t="s">
        <v>520</v>
      </c>
      <c r="I1146" s="4" t="s">
        <v>521</v>
      </c>
      <c r="J1146" s="4" t="s">
        <v>522</v>
      </c>
      <c r="K1146" s="4" t="s">
        <v>432</v>
      </c>
    </row>
    <row r="1147" spans="1:11">
      <c r="A1147" s="4">
        <v>1146</v>
      </c>
      <c r="B1147" s="4" t="s">
        <v>109</v>
      </c>
      <c r="G1147" s="4" t="s">
        <v>519</v>
      </c>
      <c r="H1147" s="4" t="s">
        <v>520</v>
      </c>
      <c r="I1147" s="4" t="s">
        <v>521</v>
      </c>
      <c r="J1147" s="4" t="s">
        <v>522</v>
      </c>
      <c r="K1147" s="4" t="s">
        <v>425</v>
      </c>
    </row>
    <row r="1148" spans="1:11">
      <c r="A1148" s="4">
        <v>1147</v>
      </c>
      <c r="B1148" s="4" t="s">
        <v>109</v>
      </c>
      <c r="G1148" s="4" t="s">
        <v>519</v>
      </c>
      <c r="H1148" s="4" t="s">
        <v>520</v>
      </c>
      <c r="I1148" s="4" t="s">
        <v>521</v>
      </c>
      <c r="J1148" s="4" t="s">
        <v>522</v>
      </c>
      <c r="K1148" s="4" t="s">
        <v>449</v>
      </c>
    </row>
    <row r="1149" spans="1:11">
      <c r="A1149" s="4">
        <v>1148</v>
      </c>
      <c r="B1149" s="4" t="s">
        <v>109</v>
      </c>
      <c r="G1149" s="4" t="s">
        <v>519</v>
      </c>
      <c r="H1149" s="4" t="s">
        <v>520</v>
      </c>
      <c r="I1149" s="4" t="s">
        <v>521</v>
      </c>
      <c r="J1149" s="4" t="s">
        <v>522</v>
      </c>
      <c r="K1149" s="4" t="s">
        <v>431</v>
      </c>
    </row>
    <row r="1150" spans="1:11">
      <c r="A1150" s="4">
        <v>1149</v>
      </c>
      <c r="B1150" s="4" t="s">
        <v>109</v>
      </c>
      <c r="G1150" s="4" t="s">
        <v>523</v>
      </c>
      <c r="H1150" s="4" t="s">
        <v>524</v>
      </c>
      <c r="I1150" s="4" t="s">
        <v>525</v>
      </c>
      <c r="J1150" s="4" t="s">
        <v>526</v>
      </c>
      <c r="K1150" s="4" t="s">
        <v>425</v>
      </c>
    </row>
    <row r="1151" spans="1:11">
      <c r="A1151" s="4">
        <v>1150</v>
      </c>
      <c r="B1151" s="4" t="s">
        <v>109</v>
      </c>
      <c r="G1151" s="4" t="s">
        <v>527</v>
      </c>
      <c r="H1151" s="4" t="s">
        <v>528</v>
      </c>
      <c r="I1151" s="4" t="s">
        <v>529</v>
      </c>
      <c r="J1151" s="4" t="s">
        <v>526</v>
      </c>
      <c r="K1151" s="4" t="s">
        <v>432</v>
      </c>
    </row>
    <row r="1152" spans="1:11">
      <c r="A1152" s="4">
        <v>1151</v>
      </c>
      <c r="B1152" s="4" t="s">
        <v>109</v>
      </c>
      <c r="G1152" s="4" t="s">
        <v>527</v>
      </c>
      <c r="H1152" s="4" t="s">
        <v>528</v>
      </c>
      <c r="I1152" s="4" t="s">
        <v>529</v>
      </c>
      <c r="J1152" s="4" t="s">
        <v>526</v>
      </c>
      <c r="K1152" s="4" t="s">
        <v>468</v>
      </c>
    </row>
    <row r="1153" spans="1:11">
      <c r="A1153" s="4">
        <v>1152</v>
      </c>
      <c r="B1153" s="4" t="s">
        <v>109</v>
      </c>
      <c r="G1153" s="4" t="s">
        <v>527</v>
      </c>
      <c r="H1153" s="4" t="s">
        <v>528</v>
      </c>
      <c r="I1153" s="4" t="s">
        <v>529</v>
      </c>
      <c r="J1153" s="4" t="s">
        <v>526</v>
      </c>
      <c r="K1153" s="4" t="s">
        <v>431</v>
      </c>
    </row>
    <row r="1154" spans="1:11">
      <c r="A1154" s="4">
        <v>1153</v>
      </c>
      <c r="B1154" s="4" t="s">
        <v>109</v>
      </c>
      <c r="G1154" s="4" t="s">
        <v>527</v>
      </c>
      <c r="H1154" s="4" t="s">
        <v>528</v>
      </c>
      <c r="I1154" s="4" t="s">
        <v>529</v>
      </c>
      <c r="J1154" s="4" t="s">
        <v>526</v>
      </c>
      <c r="K1154" s="4" t="s">
        <v>449</v>
      </c>
    </row>
    <row r="1155" spans="1:11">
      <c r="A1155" s="4">
        <v>1154</v>
      </c>
      <c r="B1155" s="4" t="s">
        <v>109</v>
      </c>
      <c r="G1155" s="4" t="s">
        <v>527</v>
      </c>
      <c r="H1155" s="4" t="s">
        <v>528</v>
      </c>
      <c r="I1155" s="4" t="s">
        <v>529</v>
      </c>
      <c r="J1155" s="4" t="s">
        <v>526</v>
      </c>
      <c r="K1155" s="4" t="s">
        <v>425</v>
      </c>
    </row>
    <row r="1156" spans="1:11">
      <c r="A1156" s="4">
        <v>1155</v>
      </c>
      <c r="B1156" s="4" t="s">
        <v>109</v>
      </c>
      <c r="G1156" s="4" t="s">
        <v>1213</v>
      </c>
      <c r="H1156" s="4" t="s">
        <v>1214</v>
      </c>
      <c r="I1156" s="4" t="s">
        <v>1215</v>
      </c>
      <c r="J1156" s="4" t="s">
        <v>526</v>
      </c>
      <c r="K1156" s="4" t="s">
        <v>449</v>
      </c>
    </row>
    <row r="1157" spans="1:11">
      <c r="A1157" s="4">
        <v>1156</v>
      </c>
      <c r="B1157" s="4" t="s">
        <v>109</v>
      </c>
      <c r="G1157" s="4" t="s">
        <v>530</v>
      </c>
      <c r="H1157" s="4" t="s">
        <v>531</v>
      </c>
      <c r="I1157" s="4" t="s">
        <v>430</v>
      </c>
      <c r="J1157" s="4" t="s">
        <v>532</v>
      </c>
      <c r="K1157" s="4" t="s">
        <v>431</v>
      </c>
    </row>
    <row r="1158" spans="1:11">
      <c r="A1158" s="4">
        <v>1157</v>
      </c>
      <c r="B1158" s="4" t="s">
        <v>109</v>
      </c>
      <c r="G1158" s="4" t="s">
        <v>530</v>
      </c>
      <c r="H1158" s="4" t="s">
        <v>531</v>
      </c>
      <c r="I1158" s="4" t="s">
        <v>430</v>
      </c>
      <c r="J1158" s="4" t="s">
        <v>532</v>
      </c>
      <c r="K1158" s="4" t="s">
        <v>432</v>
      </c>
    </row>
    <row r="1159" spans="1:11">
      <c r="A1159" s="4">
        <v>1158</v>
      </c>
      <c r="B1159" s="4" t="s">
        <v>109</v>
      </c>
      <c r="G1159" s="4" t="s">
        <v>473</v>
      </c>
      <c r="H1159" s="4" t="s">
        <v>474</v>
      </c>
      <c r="I1159" s="4" t="s">
        <v>430</v>
      </c>
      <c r="J1159" s="4" t="s">
        <v>475</v>
      </c>
      <c r="K1159" s="4" t="s">
        <v>432</v>
      </c>
    </row>
    <row r="1160" spans="1:11">
      <c r="A1160" s="4">
        <v>1159</v>
      </c>
      <c r="B1160" s="4" t="s">
        <v>109</v>
      </c>
      <c r="G1160" s="4" t="s">
        <v>473</v>
      </c>
      <c r="H1160" s="4" t="s">
        <v>474</v>
      </c>
      <c r="I1160" s="4" t="s">
        <v>430</v>
      </c>
      <c r="J1160" s="4" t="s">
        <v>475</v>
      </c>
      <c r="K1160" s="4" t="s">
        <v>431</v>
      </c>
    </row>
    <row r="1161" spans="1:11">
      <c r="A1161" s="4">
        <v>1160</v>
      </c>
      <c r="B1161" s="4" t="s">
        <v>109</v>
      </c>
      <c r="G1161" s="4" t="s">
        <v>533</v>
      </c>
      <c r="H1161" s="4" t="s">
        <v>534</v>
      </c>
      <c r="I1161" s="4" t="s">
        <v>430</v>
      </c>
      <c r="J1161" s="4" t="s">
        <v>535</v>
      </c>
      <c r="K1161" s="4" t="s">
        <v>432</v>
      </c>
    </row>
    <row r="1162" spans="1:11">
      <c r="A1162" s="4">
        <v>1161</v>
      </c>
      <c r="B1162" s="4" t="s">
        <v>109</v>
      </c>
      <c r="G1162" s="4" t="s">
        <v>533</v>
      </c>
      <c r="H1162" s="4" t="s">
        <v>534</v>
      </c>
      <c r="I1162" s="4" t="s">
        <v>430</v>
      </c>
      <c r="J1162" s="4" t="s">
        <v>535</v>
      </c>
      <c r="K1162" s="4" t="s">
        <v>431</v>
      </c>
    </row>
    <row r="1163" spans="1:11">
      <c r="A1163" s="4">
        <v>1162</v>
      </c>
      <c r="B1163" s="4" t="s">
        <v>109</v>
      </c>
      <c r="G1163" s="4" t="s">
        <v>927</v>
      </c>
      <c r="H1163" s="4" t="s">
        <v>928</v>
      </c>
      <c r="I1163" s="4" t="s">
        <v>430</v>
      </c>
      <c r="J1163" s="4" t="s">
        <v>929</v>
      </c>
      <c r="K1163" s="4" t="s">
        <v>432</v>
      </c>
    </row>
    <row r="1164" spans="1:11">
      <c r="A1164" s="4">
        <v>1163</v>
      </c>
      <c r="B1164" s="4" t="s">
        <v>109</v>
      </c>
      <c r="G1164" s="4" t="s">
        <v>927</v>
      </c>
      <c r="H1164" s="4" t="s">
        <v>928</v>
      </c>
      <c r="I1164" s="4" t="s">
        <v>430</v>
      </c>
      <c r="J1164" s="4" t="s">
        <v>929</v>
      </c>
      <c r="K1164" s="4" t="s">
        <v>431</v>
      </c>
    </row>
    <row r="1165" spans="1:11">
      <c r="A1165" s="4">
        <v>1164</v>
      </c>
      <c r="B1165" s="4" t="s">
        <v>109</v>
      </c>
      <c r="G1165" s="4" t="s">
        <v>536</v>
      </c>
      <c r="H1165" s="4" t="s">
        <v>537</v>
      </c>
      <c r="I1165" s="4" t="s">
        <v>430</v>
      </c>
      <c r="J1165" s="4" t="s">
        <v>538</v>
      </c>
      <c r="K1165" s="4" t="s">
        <v>431</v>
      </c>
    </row>
    <row r="1166" spans="1:11">
      <c r="A1166" s="4">
        <v>1165</v>
      </c>
      <c r="B1166" s="4" t="s">
        <v>109</v>
      </c>
      <c r="G1166" s="4" t="s">
        <v>536</v>
      </c>
      <c r="H1166" s="4" t="s">
        <v>537</v>
      </c>
      <c r="I1166" s="4" t="s">
        <v>430</v>
      </c>
      <c r="J1166" s="4" t="s">
        <v>538</v>
      </c>
      <c r="K1166" s="4" t="s">
        <v>432</v>
      </c>
    </row>
    <row r="1167" spans="1:11">
      <c r="A1167" s="4">
        <v>1166</v>
      </c>
      <c r="B1167" s="4" t="s">
        <v>109</v>
      </c>
      <c r="G1167" s="4" t="s">
        <v>476</v>
      </c>
      <c r="H1167" s="4" t="s">
        <v>477</v>
      </c>
      <c r="I1167" s="4" t="s">
        <v>430</v>
      </c>
      <c r="J1167" s="4" t="s">
        <v>478</v>
      </c>
      <c r="K1167" s="4" t="s">
        <v>431</v>
      </c>
    </row>
    <row r="1168" spans="1:11">
      <c r="A1168" s="4">
        <v>1167</v>
      </c>
      <c r="B1168" s="4" t="s">
        <v>109</v>
      </c>
      <c r="G1168" s="4" t="s">
        <v>476</v>
      </c>
      <c r="H1168" s="4" t="s">
        <v>477</v>
      </c>
      <c r="I1168" s="4" t="s">
        <v>430</v>
      </c>
      <c r="J1168" s="4" t="s">
        <v>478</v>
      </c>
      <c r="K1168" s="4" t="s">
        <v>432</v>
      </c>
    </row>
    <row r="1169" spans="1:11">
      <c r="A1169" s="4">
        <v>1168</v>
      </c>
      <c r="B1169" s="4" t="s">
        <v>109</v>
      </c>
      <c r="G1169" s="4" t="s">
        <v>539</v>
      </c>
      <c r="H1169" s="4" t="s">
        <v>540</v>
      </c>
      <c r="I1169" s="4" t="s">
        <v>541</v>
      </c>
      <c r="J1169" s="4" t="s">
        <v>522</v>
      </c>
      <c r="K1169" s="4" t="s">
        <v>431</v>
      </c>
    </row>
    <row r="1170" spans="1:11">
      <c r="A1170" s="4">
        <v>1169</v>
      </c>
      <c r="B1170" s="4" t="s">
        <v>109</v>
      </c>
      <c r="G1170" s="4" t="s">
        <v>539</v>
      </c>
      <c r="H1170" s="4" t="s">
        <v>540</v>
      </c>
      <c r="I1170" s="4" t="s">
        <v>541</v>
      </c>
      <c r="J1170" s="4" t="s">
        <v>522</v>
      </c>
      <c r="K1170" s="4" t="s">
        <v>432</v>
      </c>
    </row>
    <row r="1171" spans="1:11">
      <c r="A1171" s="4">
        <v>1170</v>
      </c>
      <c r="B1171" s="4" t="s">
        <v>109</v>
      </c>
      <c r="G1171" s="4" t="s">
        <v>1193</v>
      </c>
      <c r="H1171" s="4" t="s">
        <v>1194</v>
      </c>
      <c r="I1171" s="4" t="s">
        <v>1195</v>
      </c>
      <c r="J1171" s="4" t="s">
        <v>1167</v>
      </c>
      <c r="K1171" s="4" t="s">
        <v>425</v>
      </c>
    </row>
    <row r="1172" spans="1:11">
      <c r="A1172" s="4">
        <v>1171</v>
      </c>
      <c r="B1172" s="4" t="s">
        <v>109</v>
      </c>
      <c r="G1172" s="4" t="s">
        <v>1193</v>
      </c>
      <c r="H1172" s="4" t="s">
        <v>1194</v>
      </c>
      <c r="I1172" s="4" t="s">
        <v>1195</v>
      </c>
      <c r="J1172" s="4" t="s">
        <v>1167</v>
      </c>
      <c r="K1172" s="4" t="s">
        <v>468</v>
      </c>
    </row>
    <row r="1173" spans="1:11">
      <c r="A1173" s="4">
        <v>1172</v>
      </c>
      <c r="B1173" s="4" t="s">
        <v>109</v>
      </c>
      <c r="G1173" s="4" t="s">
        <v>1193</v>
      </c>
      <c r="H1173" s="4" t="s">
        <v>1194</v>
      </c>
      <c r="I1173" s="4" t="s">
        <v>1195</v>
      </c>
      <c r="J1173" s="4" t="s">
        <v>1167</v>
      </c>
      <c r="K1173" s="4" t="s">
        <v>431</v>
      </c>
    </row>
    <row r="1174" spans="1:11">
      <c r="A1174" s="4">
        <v>1173</v>
      </c>
      <c r="B1174" s="4" t="s">
        <v>109</v>
      </c>
      <c r="G1174" s="4" t="s">
        <v>1193</v>
      </c>
      <c r="H1174" s="4" t="s">
        <v>1194</v>
      </c>
      <c r="I1174" s="4" t="s">
        <v>1195</v>
      </c>
      <c r="J1174" s="4" t="s">
        <v>1167</v>
      </c>
      <c r="K1174" s="4" t="s">
        <v>449</v>
      </c>
    </row>
    <row r="1175" spans="1:11">
      <c r="A1175" s="4">
        <v>1174</v>
      </c>
      <c r="B1175" s="4" t="s">
        <v>109</v>
      </c>
      <c r="G1175" s="4" t="s">
        <v>1193</v>
      </c>
      <c r="H1175" s="4" t="s">
        <v>1194</v>
      </c>
      <c r="I1175" s="4" t="s">
        <v>1195</v>
      </c>
      <c r="J1175" s="4" t="s">
        <v>1167</v>
      </c>
      <c r="K1175" s="4" t="s">
        <v>432</v>
      </c>
    </row>
    <row r="1176" spans="1:11">
      <c r="A1176" s="4">
        <v>1175</v>
      </c>
      <c r="B1176" s="4" t="s">
        <v>109</v>
      </c>
      <c r="G1176" s="4" t="s">
        <v>684</v>
      </c>
      <c r="H1176" s="4" t="s">
        <v>685</v>
      </c>
      <c r="I1176" s="4" t="s">
        <v>686</v>
      </c>
      <c r="J1176" s="4" t="s">
        <v>683</v>
      </c>
      <c r="K1176" s="4" t="s">
        <v>425</v>
      </c>
    </row>
    <row r="1177" spans="1:11">
      <c r="A1177" s="4">
        <v>1176</v>
      </c>
      <c r="B1177" s="4" t="s">
        <v>109</v>
      </c>
      <c r="G1177" s="4" t="s">
        <v>542</v>
      </c>
      <c r="H1177" s="4" t="s">
        <v>543</v>
      </c>
      <c r="I1177" s="4" t="s">
        <v>544</v>
      </c>
      <c r="J1177" s="4" t="s">
        <v>545</v>
      </c>
      <c r="K1177" s="4" t="s">
        <v>431</v>
      </c>
    </row>
    <row r="1178" spans="1:11">
      <c r="A1178" s="4">
        <v>1177</v>
      </c>
      <c r="B1178" s="4" t="s">
        <v>109</v>
      </c>
      <c r="G1178" s="4" t="s">
        <v>542</v>
      </c>
      <c r="H1178" s="4" t="s">
        <v>543</v>
      </c>
      <c r="I1178" s="4" t="s">
        <v>544</v>
      </c>
      <c r="J1178" s="4" t="s">
        <v>545</v>
      </c>
      <c r="K1178" s="4" t="s">
        <v>425</v>
      </c>
    </row>
    <row r="1179" spans="1:11">
      <c r="A1179" s="4">
        <v>1178</v>
      </c>
      <c r="B1179" s="4" t="s">
        <v>109</v>
      </c>
      <c r="G1179" s="4" t="s">
        <v>542</v>
      </c>
      <c r="H1179" s="4" t="s">
        <v>543</v>
      </c>
      <c r="I1179" s="4" t="s">
        <v>544</v>
      </c>
      <c r="J1179" s="4" t="s">
        <v>545</v>
      </c>
      <c r="K1179" s="4" t="s">
        <v>432</v>
      </c>
    </row>
    <row r="1180" spans="1:11">
      <c r="A1180" s="4">
        <v>1179</v>
      </c>
      <c r="B1180" s="4" t="s">
        <v>109</v>
      </c>
      <c r="G1180" s="4" t="s">
        <v>542</v>
      </c>
      <c r="H1180" s="4" t="s">
        <v>543</v>
      </c>
      <c r="I1180" s="4" t="s">
        <v>544</v>
      </c>
      <c r="J1180" s="4" t="s">
        <v>545</v>
      </c>
      <c r="K1180" s="4" t="s">
        <v>449</v>
      </c>
    </row>
    <row r="1181" spans="1:11">
      <c r="A1181" s="4">
        <v>1180</v>
      </c>
      <c r="B1181" s="4" t="s">
        <v>109</v>
      </c>
      <c r="G1181" s="4" t="s">
        <v>542</v>
      </c>
      <c r="H1181" s="4" t="s">
        <v>543</v>
      </c>
      <c r="I1181" s="4" t="s">
        <v>544</v>
      </c>
      <c r="J1181" s="4" t="s">
        <v>545</v>
      </c>
      <c r="K1181" s="4" t="s">
        <v>468</v>
      </c>
    </row>
    <row r="1182" spans="1:11">
      <c r="A1182" s="4">
        <v>1181</v>
      </c>
      <c r="B1182" s="4" t="s">
        <v>109</v>
      </c>
      <c r="G1182" s="4" t="s">
        <v>546</v>
      </c>
      <c r="H1182" s="4" t="s">
        <v>547</v>
      </c>
      <c r="I1182" s="4" t="s">
        <v>548</v>
      </c>
      <c r="J1182" s="4" t="s">
        <v>545</v>
      </c>
      <c r="K1182" s="4" t="s">
        <v>425</v>
      </c>
    </row>
    <row r="1183" spans="1:11">
      <c r="A1183" s="4">
        <v>1182</v>
      </c>
      <c r="B1183" s="4" t="s">
        <v>109</v>
      </c>
      <c r="G1183" s="4" t="s">
        <v>546</v>
      </c>
      <c r="H1183" s="4" t="s">
        <v>547</v>
      </c>
      <c r="I1183" s="4" t="s">
        <v>548</v>
      </c>
      <c r="J1183" s="4" t="s">
        <v>545</v>
      </c>
      <c r="K1183" s="4" t="s">
        <v>432</v>
      </c>
    </row>
    <row r="1184" spans="1:11">
      <c r="A1184" s="4">
        <v>1183</v>
      </c>
      <c r="B1184" s="4" t="s">
        <v>109</v>
      </c>
      <c r="G1184" s="4" t="s">
        <v>546</v>
      </c>
      <c r="H1184" s="4" t="s">
        <v>547</v>
      </c>
      <c r="I1184" s="4" t="s">
        <v>548</v>
      </c>
      <c r="J1184" s="4" t="s">
        <v>545</v>
      </c>
      <c r="K1184" s="4" t="s">
        <v>431</v>
      </c>
    </row>
    <row r="1185" spans="1:11">
      <c r="A1185" s="4">
        <v>1184</v>
      </c>
      <c r="B1185" s="4" t="s">
        <v>109</v>
      </c>
      <c r="G1185" s="4" t="s">
        <v>546</v>
      </c>
      <c r="H1185" s="4" t="s">
        <v>547</v>
      </c>
      <c r="I1185" s="4" t="s">
        <v>548</v>
      </c>
      <c r="J1185" s="4" t="s">
        <v>545</v>
      </c>
      <c r="K1185" s="4" t="s">
        <v>449</v>
      </c>
    </row>
    <row r="1186" spans="1:11">
      <c r="A1186" s="4">
        <v>1185</v>
      </c>
      <c r="B1186" s="4" t="s">
        <v>109</v>
      </c>
      <c r="G1186" s="4" t="s">
        <v>546</v>
      </c>
      <c r="H1186" s="4" t="s">
        <v>547</v>
      </c>
      <c r="I1186" s="4" t="s">
        <v>548</v>
      </c>
      <c r="J1186" s="4" t="s">
        <v>545</v>
      </c>
      <c r="K1186" s="4" t="s">
        <v>468</v>
      </c>
    </row>
    <row r="1187" spans="1:11">
      <c r="A1187" s="4">
        <v>1186</v>
      </c>
      <c r="B1187" s="4" t="s">
        <v>109</v>
      </c>
      <c r="G1187" s="4" t="s">
        <v>549</v>
      </c>
      <c r="H1187" s="4" t="s">
        <v>550</v>
      </c>
      <c r="I1187" s="4" t="s">
        <v>551</v>
      </c>
      <c r="J1187" s="4" t="s">
        <v>552</v>
      </c>
      <c r="K1187" s="4" t="s">
        <v>449</v>
      </c>
    </row>
    <row r="1188" spans="1:11">
      <c r="A1188" s="4">
        <v>1187</v>
      </c>
      <c r="B1188" s="4" t="s">
        <v>109</v>
      </c>
      <c r="G1188" s="4" t="s">
        <v>862</v>
      </c>
      <c r="H1188" s="4" t="s">
        <v>863</v>
      </c>
      <c r="I1188" s="4" t="s">
        <v>864</v>
      </c>
      <c r="J1188" s="4" t="s">
        <v>522</v>
      </c>
      <c r="K1188" s="4" t="s">
        <v>449</v>
      </c>
    </row>
    <row r="1189" spans="1:11">
      <c r="A1189" s="4">
        <v>1188</v>
      </c>
      <c r="B1189" s="4" t="s">
        <v>109</v>
      </c>
      <c r="G1189" s="4" t="s">
        <v>865</v>
      </c>
      <c r="H1189" s="4" t="s">
        <v>866</v>
      </c>
      <c r="I1189" s="4" t="s">
        <v>867</v>
      </c>
      <c r="J1189" s="4" t="s">
        <v>615</v>
      </c>
      <c r="K1189" s="4" t="s">
        <v>449</v>
      </c>
    </row>
    <row r="1190" spans="1:11">
      <c r="A1190" s="4">
        <v>1189</v>
      </c>
      <c r="B1190" s="4" t="s">
        <v>109</v>
      </c>
      <c r="G1190" s="4" t="s">
        <v>959</v>
      </c>
      <c r="H1190" s="4" t="s">
        <v>960</v>
      </c>
      <c r="I1190" s="4" t="s">
        <v>961</v>
      </c>
      <c r="J1190" s="4" t="s">
        <v>962</v>
      </c>
      <c r="K1190" s="4" t="s">
        <v>449</v>
      </c>
    </row>
    <row r="1191" spans="1:11">
      <c r="A1191" s="4">
        <v>1190</v>
      </c>
      <c r="B1191" s="4" t="s">
        <v>109</v>
      </c>
      <c r="G1191" s="4" t="s">
        <v>553</v>
      </c>
      <c r="H1191" s="4" t="s">
        <v>554</v>
      </c>
      <c r="I1191" s="4" t="s">
        <v>555</v>
      </c>
      <c r="J1191" s="4" t="s">
        <v>522</v>
      </c>
      <c r="K1191" s="4" t="s">
        <v>449</v>
      </c>
    </row>
    <row r="1192" spans="1:11">
      <c r="A1192" s="4">
        <v>1191</v>
      </c>
      <c r="B1192" s="4" t="s">
        <v>109</v>
      </c>
      <c r="G1192" s="4" t="s">
        <v>556</v>
      </c>
      <c r="H1192" s="4" t="s">
        <v>557</v>
      </c>
      <c r="I1192" s="4" t="s">
        <v>558</v>
      </c>
      <c r="J1192" s="4" t="s">
        <v>424</v>
      </c>
      <c r="K1192" s="4" t="s">
        <v>432</v>
      </c>
    </row>
    <row r="1193" spans="1:11">
      <c r="A1193" s="4">
        <v>1192</v>
      </c>
      <c r="B1193" s="4" t="s">
        <v>109</v>
      </c>
      <c r="G1193" s="4" t="s">
        <v>556</v>
      </c>
      <c r="H1193" s="4" t="s">
        <v>557</v>
      </c>
      <c r="I1193" s="4" t="s">
        <v>558</v>
      </c>
      <c r="J1193" s="4" t="s">
        <v>424</v>
      </c>
      <c r="K1193" s="4" t="s">
        <v>431</v>
      </c>
    </row>
    <row r="1194" spans="1:11">
      <c r="A1194" s="4">
        <v>1193</v>
      </c>
      <c r="B1194" s="4" t="s">
        <v>109</v>
      </c>
      <c r="G1194" s="4" t="s">
        <v>930</v>
      </c>
      <c r="H1194" s="4" t="s">
        <v>931</v>
      </c>
      <c r="I1194" s="4" t="s">
        <v>509</v>
      </c>
      <c r="J1194" s="4" t="s">
        <v>932</v>
      </c>
      <c r="K1194" s="4" t="s">
        <v>449</v>
      </c>
    </row>
    <row r="1195" spans="1:11">
      <c r="A1195" s="4">
        <v>1194</v>
      </c>
      <c r="B1195" s="4" t="s">
        <v>109</v>
      </c>
      <c r="G1195" s="4" t="s">
        <v>669</v>
      </c>
      <c r="H1195" s="4" t="s">
        <v>670</v>
      </c>
      <c r="I1195" s="4" t="s">
        <v>671</v>
      </c>
      <c r="J1195" s="4" t="s">
        <v>665</v>
      </c>
      <c r="K1195" s="4" t="s">
        <v>449</v>
      </c>
    </row>
    <row r="1196" spans="1:11">
      <c r="A1196" s="4">
        <v>1195</v>
      </c>
      <c r="B1196" s="4" t="s">
        <v>109</v>
      </c>
      <c r="G1196" s="4" t="s">
        <v>1047</v>
      </c>
      <c r="H1196" s="4" t="s">
        <v>1048</v>
      </c>
      <c r="I1196" s="4" t="s">
        <v>1049</v>
      </c>
      <c r="J1196" s="4" t="s">
        <v>1050</v>
      </c>
      <c r="K1196" s="4" t="s">
        <v>432</v>
      </c>
    </row>
    <row r="1197" spans="1:11">
      <c r="A1197" s="4">
        <v>1196</v>
      </c>
      <c r="B1197" s="4" t="s">
        <v>109</v>
      </c>
      <c r="G1197" s="4" t="s">
        <v>1047</v>
      </c>
      <c r="H1197" s="4" t="s">
        <v>1048</v>
      </c>
      <c r="I1197" s="4" t="s">
        <v>1049</v>
      </c>
      <c r="J1197" s="4" t="s">
        <v>1050</v>
      </c>
      <c r="K1197" s="4" t="s">
        <v>431</v>
      </c>
    </row>
    <row r="1198" spans="1:11">
      <c r="A1198" s="4">
        <v>1197</v>
      </c>
      <c r="B1198" s="4" t="s">
        <v>109</v>
      </c>
      <c r="G1198" s="4" t="s">
        <v>1063</v>
      </c>
      <c r="H1198" s="4" t="s">
        <v>1064</v>
      </c>
      <c r="I1198" s="4" t="s">
        <v>1065</v>
      </c>
      <c r="J1198" s="4" t="s">
        <v>1062</v>
      </c>
      <c r="K1198" s="4" t="s">
        <v>449</v>
      </c>
    </row>
    <row r="1199" spans="1:11">
      <c r="A1199" s="4">
        <v>1198</v>
      </c>
      <c r="B1199" s="4" t="s">
        <v>109</v>
      </c>
      <c r="G1199" s="4" t="s">
        <v>1101</v>
      </c>
      <c r="H1199" s="4" t="s">
        <v>1102</v>
      </c>
      <c r="I1199" s="4" t="s">
        <v>1103</v>
      </c>
      <c r="J1199" s="4" t="s">
        <v>1104</v>
      </c>
      <c r="K1199" s="4" t="s">
        <v>449</v>
      </c>
    </row>
    <row r="1200" spans="1:11">
      <c r="A1200" s="4">
        <v>1199</v>
      </c>
      <c r="B1200" s="4" t="s">
        <v>109</v>
      </c>
      <c r="G1200" s="4" t="s">
        <v>812</v>
      </c>
      <c r="H1200" s="4" t="s">
        <v>813</v>
      </c>
      <c r="I1200" s="4" t="s">
        <v>814</v>
      </c>
      <c r="J1200" s="4" t="s">
        <v>815</v>
      </c>
      <c r="K1200" s="4" t="s">
        <v>425</v>
      </c>
    </row>
    <row r="1201" spans="1:11">
      <c r="A1201" s="4">
        <v>1200</v>
      </c>
      <c r="B1201" s="4" t="s">
        <v>109</v>
      </c>
      <c r="G1201" s="4" t="s">
        <v>692</v>
      </c>
      <c r="H1201" s="4" t="s">
        <v>693</v>
      </c>
      <c r="I1201" s="4" t="s">
        <v>694</v>
      </c>
      <c r="J1201" s="4" t="s">
        <v>695</v>
      </c>
      <c r="K1201" s="4" t="s">
        <v>425</v>
      </c>
    </row>
    <row r="1202" spans="1:11">
      <c r="A1202" s="4">
        <v>1201</v>
      </c>
      <c r="B1202" s="4" t="s">
        <v>109</v>
      </c>
      <c r="G1202" s="4" t="s">
        <v>450</v>
      </c>
      <c r="H1202" s="4" t="s">
        <v>451</v>
      </c>
      <c r="I1202" s="4" t="s">
        <v>452</v>
      </c>
      <c r="J1202" s="4" t="s">
        <v>448</v>
      </c>
      <c r="K1202" s="4" t="s">
        <v>425</v>
      </c>
    </row>
    <row r="1203" spans="1:11">
      <c r="A1203" s="4">
        <v>1202</v>
      </c>
      <c r="B1203" s="4" t="s">
        <v>109</v>
      </c>
      <c r="G1203" s="4" t="s">
        <v>963</v>
      </c>
      <c r="H1203" s="4" t="s">
        <v>964</v>
      </c>
      <c r="I1203" s="4" t="s">
        <v>965</v>
      </c>
      <c r="J1203" s="4" t="s">
        <v>962</v>
      </c>
      <c r="K1203" s="4" t="s">
        <v>449</v>
      </c>
    </row>
    <row r="1204" spans="1:11">
      <c r="A1204" s="4">
        <v>1203</v>
      </c>
      <c r="B1204" s="4" t="s">
        <v>109</v>
      </c>
      <c r="G1204" s="4" t="s">
        <v>479</v>
      </c>
      <c r="H1204" s="4" t="s">
        <v>480</v>
      </c>
      <c r="I1204" s="4" t="s">
        <v>481</v>
      </c>
      <c r="J1204" s="4" t="s">
        <v>467</v>
      </c>
      <c r="K1204" s="4" t="s">
        <v>449</v>
      </c>
    </row>
    <row r="1205" spans="1:11">
      <c r="A1205" s="4">
        <v>1204</v>
      </c>
      <c r="B1205" s="4" t="s">
        <v>109</v>
      </c>
      <c r="G1205" s="4" t="s">
        <v>482</v>
      </c>
      <c r="H1205" s="4" t="s">
        <v>483</v>
      </c>
      <c r="I1205" s="4" t="s">
        <v>484</v>
      </c>
      <c r="J1205" s="4" t="s">
        <v>467</v>
      </c>
      <c r="K1205" s="4" t="s">
        <v>432</v>
      </c>
    </row>
    <row r="1206" spans="1:11">
      <c r="A1206" s="4">
        <v>1205</v>
      </c>
      <c r="B1206" s="4" t="s">
        <v>109</v>
      </c>
      <c r="G1206" s="4" t="s">
        <v>482</v>
      </c>
      <c r="H1206" s="4" t="s">
        <v>483</v>
      </c>
      <c r="I1206" s="4" t="s">
        <v>484</v>
      </c>
      <c r="J1206" s="4" t="s">
        <v>467</v>
      </c>
      <c r="K1206" s="4" t="s">
        <v>425</v>
      </c>
    </row>
    <row r="1207" spans="1:11">
      <c r="A1207" s="4">
        <v>1206</v>
      </c>
      <c r="B1207" s="4" t="s">
        <v>109</v>
      </c>
      <c r="G1207" s="4" t="s">
        <v>482</v>
      </c>
      <c r="H1207" s="4" t="s">
        <v>483</v>
      </c>
      <c r="I1207" s="4" t="s">
        <v>484</v>
      </c>
      <c r="J1207" s="4" t="s">
        <v>467</v>
      </c>
      <c r="K1207" s="4" t="s">
        <v>449</v>
      </c>
    </row>
    <row r="1208" spans="1:11">
      <c r="A1208" s="4">
        <v>1207</v>
      </c>
      <c r="B1208" s="4" t="s">
        <v>109</v>
      </c>
      <c r="G1208" s="4" t="s">
        <v>482</v>
      </c>
      <c r="H1208" s="4" t="s">
        <v>483</v>
      </c>
      <c r="I1208" s="4" t="s">
        <v>484</v>
      </c>
      <c r="J1208" s="4" t="s">
        <v>467</v>
      </c>
      <c r="K1208" s="4" t="s">
        <v>431</v>
      </c>
    </row>
    <row r="1209" spans="1:11">
      <c r="A1209" s="4">
        <v>1208</v>
      </c>
      <c r="B1209" s="4" t="s">
        <v>109</v>
      </c>
      <c r="G1209" s="4" t="s">
        <v>482</v>
      </c>
      <c r="H1209" s="4" t="s">
        <v>483</v>
      </c>
      <c r="I1209" s="4" t="s">
        <v>484</v>
      </c>
      <c r="J1209" s="4" t="s">
        <v>467</v>
      </c>
      <c r="K1209" s="4" t="s">
        <v>468</v>
      </c>
    </row>
    <row r="1210" spans="1:11">
      <c r="A1210" s="4">
        <v>1209</v>
      </c>
      <c r="B1210" s="4" t="s">
        <v>109</v>
      </c>
      <c r="G1210" s="4" t="s">
        <v>559</v>
      </c>
      <c r="H1210" s="4" t="s">
        <v>560</v>
      </c>
      <c r="I1210" s="4" t="s">
        <v>561</v>
      </c>
      <c r="J1210" s="4" t="s">
        <v>436</v>
      </c>
      <c r="K1210" s="4" t="s">
        <v>468</v>
      </c>
    </row>
    <row r="1211" spans="1:11">
      <c r="A1211" s="4">
        <v>1210</v>
      </c>
      <c r="B1211" s="4" t="s">
        <v>109</v>
      </c>
      <c r="G1211" s="4" t="s">
        <v>559</v>
      </c>
      <c r="H1211" s="4" t="s">
        <v>560</v>
      </c>
      <c r="I1211" s="4" t="s">
        <v>561</v>
      </c>
      <c r="J1211" s="4" t="s">
        <v>436</v>
      </c>
      <c r="K1211" s="4" t="s">
        <v>431</v>
      </c>
    </row>
    <row r="1212" spans="1:11">
      <c r="A1212" s="4">
        <v>1211</v>
      </c>
      <c r="B1212" s="4" t="s">
        <v>109</v>
      </c>
      <c r="G1212" s="4" t="s">
        <v>559</v>
      </c>
      <c r="H1212" s="4" t="s">
        <v>560</v>
      </c>
      <c r="I1212" s="4" t="s">
        <v>561</v>
      </c>
      <c r="J1212" s="4" t="s">
        <v>436</v>
      </c>
      <c r="K1212" s="4" t="s">
        <v>432</v>
      </c>
    </row>
    <row r="1213" spans="1:11">
      <c r="A1213" s="4">
        <v>1212</v>
      </c>
      <c r="B1213" s="4" t="s">
        <v>109</v>
      </c>
      <c r="G1213" s="4" t="s">
        <v>559</v>
      </c>
      <c r="H1213" s="4" t="s">
        <v>560</v>
      </c>
      <c r="I1213" s="4" t="s">
        <v>561</v>
      </c>
      <c r="J1213" s="4" t="s">
        <v>436</v>
      </c>
      <c r="K1213" s="4" t="s">
        <v>425</v>
      </c>
    </row>
    <row r="1214" spans="1:11">
      <c r="A1214" s="4">
        <v>1213</v>
      </c>
      <c r="B1214" s="4" t="s">
        <v>109</v>
      </c>
      <c r="G1214" s="4" t="s">
        <v>559</v>
      </c>
      <c r="H1214" s="4" t="s">
        <v>560</v>
      </c>
      <c r="I1214" s="4" t="s">
        <v>561</v>
      </c>
      <c r="J1214" s="4" t="s">
        <v>436</v>
      </c>
      <c r="K1214" s="4" t="s">
        <v>449</v>
      </c>
    </row>
    <row r="1215" spans="1:11">
      <c r="A1215" s="4">
        <v>1214</v>
      </c>
      <c r="B1215" s="4" t="s">
        <v>109</v>
      </c>
      <c r="G1215" s="4" t="s">
        <v>562</v>
      </c>
      <c r="H1215" s="4" t="s">
        <v>563</v>
      </c>
      <c r="I1215" s="4" t="s">
        <v>564</v>
      </c>
      <c r="J1215" s="4" t="s">
        <v>552</v>
      </c>
      <c r="K1215" s="4" t="s">
        <v>425</v>
      </c>
    </row>
    <row r="1216" spans="1:11">
      <c r="A1216" s="4">
        <v>1215</v>
      </c>
      <c r="B1216" s="4" t="s">
        <v>109</v>
      </c>
      <c r="G1216" s="4" t="s">
        <v>835</v>
      </c>
      <c r="H1216" s="4" t="s">
        <v>836</v>
      </c>
      <c r="I1216" s="4" t="s">
        <v>837</v>
      </c>
      <c r="J1216" s="4" t="s">
        <v>838</v>
      </c>
      <c r="K1216" s="4" t="s">
        <v>425</v>
      </c>
    </row>
    <row r="1217" spans="1:11">
      <c r="A1217" s="4">
        <v>1216</v>
      </c>
      <c r="B1217" s="4" t="s">
        <v>109</v>
      </c>
      <c r="G1217" s="4" t="s">
        <v>696</v>
      </c>
      <c r="H1217" s="4" t="s">
        <v>697</v>
      </c>
      <c r="I1217" s="4" t="s">
        <v>698</v>
      </c>
      <c r="J1217" s="4" t="s">
        <v>568</v>
      </c>
      <c r="K1217" s="4" t="s">
        <v>449</v>
      </c>
    </row>
    <row r="1218" spans="1:11">
      <c r="A1218" s="4">
        <v>1217</v>
      </c>
      <c r="B1218" s="4" t="s">
        <v>109</v>
      </c>
      <c r="G1218" s="4" t="s">
        <v>485</v>
      </c>
      <c r="H1218" s="4" t="s">
        <v>486</v>
      </c>
      <c r="I1218" s="4" t="s">
        <v>487</v>
      </c>
      <c r="J1218" s="4" t="s">
        <v>467</v>
      </c>
      <c r="K1218" s="4" t="s">
        <v>449</v>
      </c>
    </row>
    <row r="1219" spans="1:11">
      <c r="A1219" s="4">
        <v>1218</v>
      </c>
      <c r="B1219" s="4" t="s">
        <v>109</v>
      </c>
      <c r="G1219" s="4" t="s">
        <v>565</v>
      </c>
      <c r="H1219" s="4" t="s">
        <v>566</v>
      </c>
      <c r="I1219" s="4" t="s">
        <v>567</v>
      </c>
      <c r="J1219" s="4" t="s">
        <v>568</v>
      </c>
      <c r="K1219" s="4" t="s">
        <v>449</v>
      </c>
    </row>
    <row r="1220" spans="1:11">
      <c r="A1220" s="4">
        <v>1219</v>
      </c>
      <c r="B1220" s="4" t="s">
        <v>109</v>
      </c>
      <c r="G1220" s="4" t="s">
        <v>687</v>
      </c>
      <c r="H1220" s="4" t="s">
        <v>688</v>
      </c>
      <c r="I1220" s="4" t="s">
        <v>689</v>
      </c>
      <c r="J1220" s="4" t="s">
        <v>683</v>
      </c>
      <c r="K1220" s="4" t="s">
        <v>449</v>
      </c>
    </row>
    <row r="1221" spans="1:11">
      <c r="A1221" s="4">
        <v>1220</v>
      </c>
      <c r="B1221" s="4" t="s">
        <v>109</v>
      </c>
      <c r="G1221" s="4" t="s">
        <v>702</v>
      </c>
      <c r="H1221" s="4" t="s">
        <v>700</v>
      </c>
      <c r="I1221" s="4" t="s">
        <v>701</v>
      </c>
      <c r="J1221" s="4" t="s">
        <v>695</v>
      </c>
      <c r="K1221" s="4" t="s">
        <v>449</v>
      </c>
    </row>
    <row r="1222" spans="1:11">
      <c r="A1222" s="4">
        <v>1221</v>
      </c>
      <c r="B1222" s="4" t="s">
        <v>109</v>
      </c>
      <c r="G1222" s="4" t="s">
        <v>699</v>
      </c>
      <c r="H1222" s="4" t="s">
        <v>700</v>
      </c>
      <c r="I1222" s="4" t="s">
        <v>701</v>
      </c>
      <c r="J1222" s="4" t="s">
        <v>568</v>
      </c>
      <c r="K1222" s="4" t="s">
        <v>449</v>
      </c>
    </row>
    <row r="1223" spans="1:11">
      <c r="A1223" s="4">
        <v>1222</v>
      </c>
      <c r="B1223" s="4" t="s">
        <v>109</v>
      </c>
      <c r="G1223" s="4" t="s">
        <v>569</v>
      </c>
      <c r="H1223" s="4" t="s">
        <v>570</v>
      </c>
      <c r="I1223" s="4" t="s">
        <v>571</v>
      </c>
      <c r="J1223" s="4" t="s">
        <v>545</v>
      </c>
      <c r="K1223" s="4" t="s">
        <v>449</v>
      </c>
    </row>
    <row r="1224" spans="1:11">
      <c r="A1224" s="4">
        <v>1223</v>
      </c>
      <c r="B1224" s="4" t="s">
        <v>109</v>
      </c>
      <c r="G1224" s="4" t="s">
        <v>572</v>
      </c>
      <c r="H1224" s="4" t="s">
        <v>573</v>
      </c>
      <c r="I1224" s="4" t="s">
        <v>574</v>
      </c>
      <c r="J1224" s="4" t="s">
        <v>575</v>
      </c>
      <c r="K1224" s="4" t="s">
        <v>425</v>
      </c>
    </row>
    <row r="1225" spans="1:11">
      <c r="A1225" s="4">
        <v>1224</v>
      </c>
      <c r="B1225" s="4" t="s">
        <v>109</v>
      </c>
      <c r="G1225" s="4" t="s">
        <v>947</v>
      </c>
      <c r="H1225" s="4" t="s">
        <v>948</v>
      </c>
      <c r="I1225" s="4" t="s">
        <v>949</v>
      </c>
      <c r="J1225" s="4" t="s">
        <v>950</v>
      </c>
      <c r="K1225" s="4" t="s">
        <v>432</v>
      </c>
    </row>
    <row r="1226" spans="1:11">
      <c r="A1226" s="4">
        <v>1225</v>
      </c>
      <c r="B1226" s="4" t="s">
        <v>109</v>
      </c>
      <c r="G1226" s="4" t="s">
        <v>947</v>
      </c>
      <c r="H1226" s="4" t="s">
        <v>948</v>
      </c>
      <c r="I1226" s="4" t="s">
        <v>949</v>
      </c>
      <c r="J1226" s="4" t="s">
        <v>950</v>
      </c>
      <c r="K1226" s="4" t="s">
        <v>431</v>
      </c>
    </row>
    <row r="1227" spans="1:11">
      <c r="A1227" s="4">
        <v>1226</v>
      </c>
      <c r="B1227" s="4" t="s">
        <v>109</v>
      </c>
      <c r="G1227" s="4" t="s">
        <v>947</v>
      </c>
      <c r="H1227" s="4" t="s">
        <v>948</v>
      </c>
      <c r="I1227" s="4" t="s">
        <v>949</v>
      </c>
      <c r="J1227" s="4" t="s">
        <v>950</v>
      </c>
      <c r="K1227" s="4" t="s">
        <v>425</v>
      </c>
    </row>
    <row r="1228" spans="1:11">
      <c r="A1228" s="4">
        <v>1227</v>
      </c>
      <c r="B1228" s="4" t="s">
        <v>109</v>
      </c>
      <c r="G1228" s="4" t="s">
        <v>868</v>
      </c>
      <c r="H1228" s="4" t="s">
        <v>869</v>
      </c>
      <c r="I1228" s="4" t="s">
        <v>870</v>
      </c>
      <c r="J1228" s="4" t="s">
        <v>871</v>
      </c>
      <c r="K1228" s="4" t="s">
        <v>449</v>
      </c>
    </row>
    <row r="1229" spans="1:11">
      <c r="A1229" s="4">
        <v>1228</v>
      </c>
      <c r="B1229" s="4" t="s">
        <v>109</v>
      </c>
      <c r="G1229" s="4" t="s">
        <v>872</v>
      </c>
      <c r="H1229" s="4" t="s">
        <v>869</v>
      </c>
      <c r="I1229" s="4" t="s">
        <v>873</v>
      </c>
      <c r="J1229" s="4" t="s">
        <v>615</v>
      </c>
      <c r="K1229" s="4" t="s">
        <v>449</v>
      </c>
    </row>
    <row r="1230" spans="1:11">
      <c r="A1230" s="4">
        <v>1229</v>
      </c>
      <c r="B1230" s="4" t="s">
        <v>109</v>
      </c>
      <c r="G1230" s="4" t="s">
        <v>753</v>
      </c>
      <c r="H1230" s="4" t="s">
        <v>754</v>
      </c>
      <c r="I1230" s="4" t="s">
        <v>755</v>
      </c>
      <c r="J1230" s="4" t="s">
        <v>756</v>
      </c>
      <c r="K1230" s="4" t="s">
        <v>449</v>
      </c>
    </row>
    <row r="1231" spans="1:11">
      <c r="A1231" s="4">
        <v>1230</v>
      </c>
      <c r="B1231" s="4" t="s">
        <v>109</v>
      </c>
      <c r="G1231" s="4" t="s">
        <v>717</v>
      </c>
      <c r="H1231" s="4" t="s">
        <v>718</v>
      </c>
      <c r="I1231" s="4" t="s">
        <v>719</v>
      </c>
      <c r="J1231" s="4" t="s">
        <v>695</v>
      </c>
      <c r="K1231" s="4" t="s">
        <v>425</v>
      </c>
    </row>
    <row r="1232" spans="1:11">
      <c r="A1232" s="4">
        <v>1231</v>
      </c>
      <c r="B1232" s="4" t="s">
        <v>109</v>
      </c>
      <c r="G1232" s="4" t="s">
        <v>816</v>
      </c>
      <c r="H1232" s="4" t="s">
        <v>817</v>
      </c>
      <c r="I1232" s="4" t="s">
        <v>818</v>
      </c>
      <c r="J1232" s="4" t="s">
        <v>815</v>
      </c>
      <c r="K1232" s="4" t="s">
        <v>449</v>
      </c>
    </row>
    <row r="1233" spans="1:11">
      <c r="A1233" s="4">
        <v>1232</v>
      </c>
      <c r="B1233" s="4" t="s">
        <v>109</v>
      </c>
      <c r="G1233" s="4" t="s">
        <v>783</v>
      </c>
      <c r="H1233" s="4" t="s">
        <v>784</v>
      </c>
      <c r="I1233" s="4" t="s">
        <v>785</v>
      </c>
      <c r="J1233" s="4" t="s">
        <v>786</v>
      </c>
      <c r="K1233" s="4" t="s">
        <v>425</v>
      </c>
    </row>
    <row r="1234" spans="1:11">
      <c r="A1234" s="4">
        <v>1233</v>
      </c>
      <c r="B1234" s="4" t="s">
        <v>109</v>
      </c>
      <c r="G1234" s="4" t="s">
        <v>576</v>
      </c>
      <c r="H1234" s="4" t="s">
        <v>577</v>
      </c>
      <c r="I1234" s="4" t="s">
        <v>578</v>
      </c>
      <c r="J1234" s="4" t="s">
        <v>579</v>
      </c>
      <c r="K1234" s="4" t="s">
        <v>425</v>
      </c>
    </row>
    <row r="1235" spans="1:11">
      <c r="A1235" s="4">
        <v>1234</v>
      </c>
      <c r="B1235" s="4" t="s">
        <v>109</v>
      </c>
      <c r="G1235" s="4" t="s">
        <v>580</v>
      </c>
      <c r="H1235" s="4" t="s">
        <v>581</v>
      </c>
      <c r="I1235" s="4" t="s">
        <v>582</v>
      </c>
      <c r="J1235" s="4" t="s">
        <v>583</v>
      </c>
      <c r="K1235" s="4" t="s">
        <v>432</v>
      </c>
    </row>
    <row r="1236" spans="1:11">
      <c r="A1236" s="4">
        <v>1235</v>
      </c>
      <c r="B1236" s="4" t="s">
        <v>109</v>
      </c>
      <c r="G1236" s="4" t="s">
        <v>580</v>
      </c>
      <c r="H1236" s="4" t="s">
        <v>581</v>
      </c>
      <c r="I1236" s="4" t="s">
        <v>582</v>
      </c>
      <c r="J1236" s="4" t="s">
        <v>583</v>
      </c>
      <c r="K1236" s="4" t="s">
        <v>431</v>
      </c>
    </row>
    <row r="1237" spans="1:11">
      <c r="A1237" s="4">
        <v>1236</v>
      </c>
      <c r="B1237" s="4" t="s">
        <v>109</v>
      </c>
      <c r="G1237" s="4" t="s">
        <v>580</v>
      </c>
      <c r="H1237" s="4" t="s">
        <v>581</v>
      </c>
      <c r="I1237" s="4" t="s">
        <v>582</v>
      </c>
      <c r="J1237" s="4" t="s">
        <v>583</v>
      </c>
      <c r="K1237" s="4" t="s">
        <v>425</v>
      </c>
    </row>
    <row r="1238" spans="1:11">
      <c r="A1238" s="4">
        <v>1237</v>
      </c>
      <c r="B1238" s="4" t="s">
        <v>109</v>
      </c>
      <c r="G1238" s="4" t="s">
        <v>874</v>
      </c>
      <c r="H1238" s="4" t="s">
        <v>875</v>
      </c>
      <c r="I1238" s="4" t="s">
        <v>876</v>
      </c>
      <c r="J1238" s="4" t="s">
        <v>615</v>
      </c>
      <c r="K1238" s="4" t="s">
        <v>449</v>
      </c>
    </row>
    <row r="1239" spans="1:11">
      <c r="A1239" s="4">
        <v>1238</v>
      </c>
      <c r="B1239" s="4" t="s">
        <v>109</v>
      </c>
      <c r="G1239" s="4" t="s">
        <v>584</v>
      </c>
      <c r="H1239" s="4" t="s">
        <v>585</v>
      </c>
      <c r="I1239" s="4" t="s">
        <v>586</v>
      </c>
      <c r="J1239" s="4" t="s">
        <v>587</v>
      </c>
      <c r="K1239" s="4" t="s">
        <v>431</v>
      </c>
    </row>
    <row r="1240" spans="1:11">
      <c r="A1240" s="4">
        <v>1239</v>
      </c>
      <c r="B1240" s="4" t="s">
        <v>109</v>
      </c>
      <c r="G1240" s="4" t="s">
        <v>584</v>
      </c>
      <c r="H1240" s="4" t="s">
        <v>585</v>
      </c>
      <c r="I1240" s="4" t="s">
        <v>586</v>
      </c>
      <c r="J1240" s="4" t="s">
        <v>587</v>
      </c>
      <c r="K1240" s="4" t="s">
        <v>432</v>
      </c>
    </row>
    <row r="1241" spans="1:11">
      <c r="A1241" s="4">
        <v>1240</v>
      </c>
      <c r="B1241" s="4" t="s">
        <v>109</v>
      </c>
      <c r="G1241" s="4" t="s">
        <v>584</v>
      </c>
      <c r="H1241" s="4" t="s">
        <v>585</v>
      </c>
      <c r="I1241" s="4" t="s">
        <v>586</v>
      </c>
      <c r="J1241" s="4" t="s">
        <v>587</v>
      </c>
      <c r="K1241" s="4" t="s">
        <v>425</v>
      </c>
    </row>
    <row r="1242" spans="1:11">
      <c r="A1242" s="4">
        <v>1241</v>
      </c>
      <c r="B1242" s="4" t="s">
        <v>109</v>
      </c>
      <c r="G1242" s="4" t="s">
        <v>588</v>
      </c>
      <c r="H1242" s="4" t="s">
        <v>589</v>
      </c>
      <c r="I1242" s="4" t="s">
        <v>590</v>
      </c>
      <c r="J1242" s="4" t="s">
        <v>436</v>
      </c>
      <c r="K1242" s="4" t="s">
        <v>432</v>
      </c>
    </row>
    <row r="1243" spans="1:11">
      <c r="A1243" s="4">
        <v>1242</v>
      </c>
      <c r="B1243" s="4" t="s">
        <v>109</v>
      </c>
      <c r="G1243" s="4" t="s">
        <v>588</v>
      </c>
      <c r="H1243" s="4" t="s">
        <v>589</v>
      </c>
      <c r="I1243" s="4" t="s">
        <v>590</v>
      </c>
      <c r="J1243" s="4" t="s">
        <v>436</v>
      </c>
      <c r="K1243" s="4" t="s">
        <v>425</v>
      </c>
    </row>
    <row r="1244" spans="1:11">
      <c r="A1244" s="4">
        <v>1243</v>
      </c>
      <c r="B1244" s="4" t="s">
        <v>109</v>
      </c>
      <c r="G1244" s="4" t="s">
        <v>588</v>
      </c>
      <c r="H1244" s="4" t="s">
        <v>589</v>
      </c>
      <c r="I1244" s="4" t="s">
        <v>590</v>
      </c>
      <c r="J1244" s="4" t="s">
        <v>436</v>
      </c>
      <c r="K1244" s="4" t="s">
        <v>449</v>
      </c>
    </row>
    <row r="1245" spans="1:11">
      <c r="A1245" s="4">
        <v>1244</v>
      </c>
      <c r="B1245" s="4" t="s">
        <v>109</v>
      </c>
      <c r="G1245" s="4" t="s">
        <v>588</v>
      </c>
      <c r="H1245" s="4" t="s">
        <v>589</v>
      </c>
      <c r="I1245" s="4" t="s">
        <v>590</v>
      </c>
      <c r="J1245" s="4" t="s">
        <v>436</v>
      </c>
      <c r="K1245" s="4" t="s">
        <v>431</v>
      </c>
    </row>
    <row r="1246" spans="1:11">
      <c r="A1246" s="4">
        <v>1245</v>
      </c>
      <c r="B1246" s="4" t="s">
        <v>109</v>
      </c>
      <c r="G1246" s="4" t="s">
        <v>588</v>
      </c>
      <c r="H1246" s="4" t="s">
        <v>589</v>
      </c>
      <c r="I1246" s="4" t="s">
        <v>590</v>
      </c>
      <c r="J1246" s="4" t="s">
        <v>436</v>
      </c>
      <c r="K1246" s="4" t="s">
        <v>468</v>
      </c>
    </row>
    <row r="1247" spans="1:11">
      <c r="A1247" s="4">
        <v>1246</v>
      </c>
      <c r="B1247" s="4" t="s">
        <v>109</v>
      </c>
      <c r="G1247" s="4" t="s">
        <v>1066</v>
      </c>
      <c r="H1247" s="4" t="s">
        <v>1067</v>
      </c>
      <c r="I1247" s="4" t="s">
        <v>1068</v>
      </c>
      <c r="J1247" s="4" t="s">
        <v>1062</v>
      </c>
      <c r="K1247" s="4" t="s">
        <v>449</v>
      </c>
    </row>
    <row r="1248" spans="1:11">
      <c r="A1248" s="4">
        <v>1247</v>
      </c>
      <c r="B1248" s="4" t="s">
        <v>109</v>
      </c>
      <c r="G1248" s="4" t="s">
        <v>1196</v>
      </c>
      <c r="H1248" s="4" t="s">
        <v>1197</v>
      </c>
      <c r="I1248" s="4" t="s">
        <v>1198</v>
      </c>
      <c r="J1248" s="4" t="s">
        <v>1167</v>
      </c>
      <c r="K1248" s="4" t="s">
        <v>449</v>
      </c>
    </row>
    <row r="1249" spans="1:11">
      <c r="A1249" s="4">
        <v>1248</v>
      </c>
      <c r="B1249" s="4" t="s">
        <v>109</v>
      </c>
      <c r="G1249" s="4" t="s">
        <v>703</v>
      </c>
      <c r="H1249" s="4" t="s">
        <v>704</v>
      </c>
      <c r="I1249" s="4" t="s">
        <v>705</v>
      </c>
      <c r="J1249" s="4" t="s">
        <v>695</v>
      </c>
      <c r="K1249" s="4" t="s">
        <v>449</v>
      </c>
    </row>
    <row r="1250" spans="1:11">
      <c r="A1250" s="4">
        <v>1249</v>
      </c>
      <c r="B1250" s="4" t="s">
        <v>109</v>
      </c>
      <c r="G1250" s="4" t="s">
        <v>877</v>
      </c>
      <c r="H1250" s="4" t="s">
        <v>878</v>
      </c>
      <c r="I1250" s="4" t="s">
        <v>879</v>
      </c>
      <c r="J1250" s="4" t="s">
        <v>526</v>
      </c>
      <c r="K1250" s="4" t="s">
        <v>449</v>
      </c>
    </row>
    <row r="1251" spans="1:11">
      <c r="A1251" s="4">
        <v>1250</v>
      </c>
      <c r="B1251" s="4" t="s">
        <v>109</v>
      </c>
      <c r="G1251" s="4" t="s">
        <v>880</v>
      </c>
      <c r="H1251" s="4" t="s">
        <v>881</v>
      </c>
      <c r="I1251" s="4" t="s">
        <v>882</v>
      </c>
      <c r="J1251" s="4" t="s">
        <v>615</v>
      </c>
      <c r="K1251" s="4" t="s">
        <v>425</v>
      </c>
    </row>
    <row r="1252" spans="1:11">
      <c r="A1252" s="4">
        <v>1251</v>
      </c>
      <c r="B1252" s="4" t="s">
        <v>109</v>
      </c>
      <c r="G1252" s="4" t="s">
        <v>880</v>
      </c>
      <c r="H1252" s="4" t="s">
        <v>881</v>
      </c>
      <c r="I1252" s="4" t="s">
        <v>882</v>
      </c>
      <c r="J1252" s="4" t="s">
        <v>615</v>
      </c>
      <c r="K1252" s="4" t="s">
        <v>431</v>
      </c>
    </row>
    <row r="1253" spans="1:11">
      <c r="A1253" s="4">
        <v>1252</v>
      </c>
      <c r="B1253" s="4" t="s">
        <v>109</v>
      </c>
      <c r="G1253" s="4" t="s">
        <v>880</v>
      </c>
      <c r="H1253" s="4" t="s">
        <v>881</v>
      </c>
      <c r="I1253" s="4" t="s">
        <v>882</v>
      </c>
      <c r="J1253" s="4" t="s">
        <v>615</v>
      </c>
      <c r="K1253" s="4" t="s">
        <v>468</v>
      </c>
    </row>
    <row r="1254" spans="1:11">
      <c r="A1254" s="4">
        <v>1253</v>
      </c>
      <c r="B1254" s="4" t="s">
        <v>109</v>
      </c>
      <c r="G1254" s="4" t="s">
        <v>880</v>
      </c>
      <c r="H1254" s="4" t="s">
        <v>881</v>
      </c>
      <c r="I1254" s="4" t="s">
        <v>882</v>
      </c>
      <c r="J1254" s="4" t="s">
        <v>615</v>
      </c>
      <c r="K1254" s="4" t="s">
        <v>449</v>
      </c>
    </row>
    <row r="1255" spans="1:11">
      <c r="A1255" s="4">
        <v>1254</v>
      </c>
      <c r="B1255" s="4" t="s">
        <v>109</v>
      </c>
      <c r="G1255" s="4" t="s">
        <v>880</v>
      </c>
      <c r="H1255" s="4" t="s">
        <v>881</v>
      </c>
      <c r="I1255" s="4" t="s">
        <v>882</v>
      </c>
      <c r="J1255" s="4" t="s">
        <v>615</v>
      </c>
      <c r="K1255" s="4" t="s">
        <v>432</v>
      </c>
    </row>
    <row r="1256" spans="1:11">
      <c r="A1256" s="4">
        <v>1255</v>
      </c>
      <c r="B1256" s="4" t="s">
        <v>109</v>
      </c>
      <c r="G1256" s="4" t="s">
        <v>591</v>
      </c>
      <c r="H1256" s="4" t="s">
        <v>592</v>
      </c>
      <c r="I1256" s="4" t="s">
        <v>593</v>
      </c>
      <c r="J1256" s="4" t="s">
        <v>424</v>
      </c>
      <c r="K1256" s="4" t="s">
        <v>425</v>
      </c>
    </row>
    <row r="1257" spans="1:11">
      <c r="A1257" s="4">
        <v>1256</v>
      </c>
      <c r="B1257" s="4" t="s">
        <v>109</v>
      </c>
      <c r="G1257" s="4" t="s">
        <v>591</v>
      </c>
      <c r="H1257" s="4" t="s">
        <v>592</v>
      </c>
      <c r="I1257" s="4" t="s">
        <v>593</v>
      </c>
      <c r="J1257" s="4" t="s">
        <v>424</v>
      </c>
      <c r="K1257" s="4" t="s">
        <v>432</v>
      </c>
    </row>
    <row r="1258" spans="1:11">
      <c r="A1258" s="4">
        <v>1257</v>
      </c>
      <c r="B1258" s="4" t="s">
        <v>109</v>
      </c>
      <c r="G1258" s="4" t="s">
        <v>591</v>
      </c>
      <c r="H1258" s="4" t="s">
        <v>592</v>
      </c>
      <c r="I1258" s="4" t="s">
        <v>593</v>
      </c>
      <c r="J1258" s="4" t="s">
        <v>424</v>
      </c>
      <c r="K1258" s="4" t="s">
        <v>468</v>
      </c>
    </row>
    <row r="1259" spans="1:11">
      <c r="A1259" s="4">
        <v>1258</v>
      </c>
      <c r="B1259" s="4" t="s">
        <v>109</v>
      </c>
      <c r="G1259" s="4" t="s">
        <v>591</v>
      </c>
      <c r="H1259" s="4" t="s">
        <v>592</v>
      </c>
      <c r="I1259" s="4" t="s">
        <v>593</v>
      </c>
      <c r="J1259" s="4" t="s">
        <v>424</v>
      </c>
      <c r="K1259" s="4" t="s">
        <v>449</v>
      </c>
    </row>
    <row r="1260" spans="1:11">
      <c r="A1260" s="4">
        <v>1259</v>
      </c>
      <c r="B1260" s="4" t="s">
        <v>109</v>
      </c>
      <c r="G1260" s="4" t="s">
        <v>591</v>
      </c>
      <c r="H1260" s="4" t="s">
        <v>592</v>
      </c>
      <c r="I1260" s="4" t="s">
        <v>593</v>
      </c>
      <c r="J1260" s="4" t="s">
        <v>424</v>
      </c>
      <c r="K1260" s="4" t="s">
        <v>431</v>
      </c>
    </row>
    <row r="1261" spans="1:11">
      <c r="A1261" s="4">
        <v>1260</v>
      </c>
      <c r="B1261" s="4" t="s">
        <v>109</v>
      </c>
      <c r="G1261" s="4" t="s">
        <v>1199</v>
      </c>
      <c r="H1261" s="4" t="s">
        <v>1200</v>
      </c>
      <c r="I1261" s="4" t="s">
        <v>1201</v>
      </c>
      <c r="J1261" s="4" t="s">
        <v>1167</v>
      </c>
      <c r="K1261" s="4" t="s">
        <v>449</v>
      </c>
    </row>
    <row r="1262" spans="1:11">
      <c r="A1262" s="4">
        <v>1261</v>
      </c>
      <c r="B1262" s="4" t="s">
        <v>109</v>
      </c>
      <c r="G1262" s="4" t="s">
        <v>1202</v>
      </c>
      <c r="H1262" s="4" t="s">
        <v>1203</v>
      </c>
      <c r="I1262" s="4" t="s">
        <v>1204</v>
      </c>
      <c r="J1262" s="4" t="s">
        <v>1167</v>
      </c>
      <c r="K1262" s="4" t="s">
        <v>449</v>
      </c>
    </row>
    <row r="1263" spans="1:11">
      <c r="A1263" s="4">
        <v>1262</v>
      </c>
      <c r="B1263" s="4" t="s">
        <v>109</v>
      </c>
      <c r="G1263" s="4" t="s">
        <v>1205</v>
      </c>
      <c r="H1263" s="4" t="s">
        <v>1206</v>
      </c>
      <c r="I1263" s="4" t="s">
        <v>1207</v>
      </c>
      <c r="J1263" s="4" t="s">
        <v>1167</v>
      </c>
      <c r="K1263" s="4" t="s">
        <v>449</v>
      </c>
    </row>
    <row r="1264" spans="1:11">
      <c r="A1264" s="4">
        <v>1263</v>
      </c>
      <c r="B1264" s="4" t="s">
        <v>109</v>
      </c>
      <c r="G1264" s="4" t="s">
        <v>1208</v>
      </c>
      <c r="H1264" s="4" t="s">
        <v>1209</v>
      </c>
      <c r="I1264" s="4" t="s">
        <v>1210</v>
      </c>
      <c r="J1264" s="4" t="s">
        <v>1167</v>
      </c>
      <c r="K1264" s="4" t="s">
        <v>449</v>
      </c>
    </row>
    <row r="1265" spans="1:11">
      <c r="A1265" s="4">
        <v>1264</v>
      </c>
      <c r="B1265" s="4" t="s">
        <v>109</v>
      </c>
      <c r="G1265" s="4" t="s">
        <v>594</v>
      </c>
      <c r="H1265" s="4" t="s">
        <v>595</v>
      </c>
      <c r="I1265" s="4" t="s">
        <v>596</v>
      </c>
      <c r="J1265" s="4" t="s">
        <v>597</v>
      </c>
      <c r="K1265" s="4" t="s">
        <v>425</v>
      </c>
    </row>
    <row r="1266" spans="1:11">
      <c r="A1266" s="4">
        <v>1265</v>
      </c>
      <c r="B1266" s="4" t="s">
        <v>109</v>
      </c>
      <c r="G1266" s="4" t="s">
        <v>598</v>
      </c>
      <c r="H1266" s="4" t="s">
        <v>599</v>
      </c>
      <c r="I1266" s="4" t="s">
        <v>600</v>
      </c>
      <c r="J1266" s="4" t="s">
        <v>601</v>
      </c>
      <c r="K1266" s="4" t="s">
        <v>425</v>
      </c>
    </row>
    <row r="1267" spans="1:11">
      <c r="A1267" s="4">
        <v>1266</v>
      </c>
      <c r="B1267" s="4" t="s">
        <v>109</v>
      </c>
      <c r="G1267" s="4" t="s">
        <v>602</v>
      </c>
      <c r="H1267" s="4" t="s">
        <v>603</v>
      </c>
      <c r="I1267" s="4" t="s">
        <v>604</v>
      </c>
      <c r="J1267" s="4" t="s">
        <v>601</v>
      </c>
      <c r="K1267" s="4" t="s">
        <v>425</v>
      </c>
    </row>
    <row r="1268" spans="1:11">
      <c r="A1268" s="4">
        <v>1267</v>
      </c>
      <c r="B1268" s="4" t="s">
        <v>109</v>
      </c>
      <c r="G1268" s="4" t="s">
        <v>605</v>
      </c>
      <c r="H1268" s="4" t="s">
        <v>606</v>
      </c>
      <c r="I1268" s="4" t="s">
        <v>607</v>
      </c>
      <c r="J1268" s="4" t="s">
        <v>608</v>
      </c>
      <c r="K1268" s="4" t="s">
        <v>431</v>
      </c>
    </row>
    <row r="1269" spans="1:11">
      <c r="A1269" s="4">
        <v>1268</v>
      </c>
      <c r="B1269" s="4" t="s">
        <v>109</v>
      </c>
      <c r="G1269" s="4" t="s">
        <v>605</v>
      </c>
      <c r="H1269" s="4" t="s">
        <v>606</v>
      </c>
      <c r="I1269" s="4" t="s">
        <v>607</v>
      </c>
      <c r="J1269" s="4" t="s">
        <v>608</v>
      </c>
      <c r="K1269" s="4" t="s">
        <v>432</v>
      </c>
    </row>
    <row r="1270" spans="1:11">
      <c r="A1270" s="4">
        <v>1269</v>
      </c>
      <c r="B1270" s="4" t="s">
        <v>109</v>
      </c>
      <c r="G1270" s="4" t="s">
        <v>609</v>
      </c>
      <c r="H1270" s="4" t="s">
        <v>610</v>
      </c>
      <c r="I1270" s="4" t="s">
        <v>611</v>
      </c>
      <c r="J1270" s="4" t="s">
        <v>552</v>
      </c>
      <c r="K1270" s="4" t="s">
        <v>425</v>
      </c>
    </row>
    <row r="1271" spans="1:11">
      <c r="A1271" s="4">
        <v>1270</v>
      </c>
      <c r="B1271" s="4" t="s">
        <v>109</v>
      </c>
      <c r="G1271" s="4" t="s">
        <v>672</v>
      </c>
      <c r="H1271" s="4" t="s">
        <v>673</v>
      </c>
      <c r="I1271" s="4" t="s">
        <v>674</v>
      </c>
      <c r="J1271" s="4" t="s">
        <v>665</v>
      </c>
      <c r="K1271" s="4" t="s">
        <v>449</v>
      </c>
    </row>
    <row r="1272" spans="1:11">
      <c r="A1272" s="4">
        <v>1271</v>
      </c>
      <c r="B1272" s="4" t="s">
        <v>109</v>
      </c>
      <c r="G1272" s="4" t="s">
        <v>488</v>
      </c>
      <c r="H1272" s="4" t="s">
        <v>489</v>
      </c>
      <c r="I1272" s="4" t="s">
        <v>490</v>
      </c>
      <c r="J1272" s="4" t="s">
        <v>491</v>
      </c>
      <c r="K1272" s="4" t="s">
        <v>449</v>
      </c>
    </row>
    <row r="1273" spans="1:11">
      <c r="A1273" s="4">
        <v>1272</v>
      </c>
      <c r="B1273" s="4" t="s">
        <v>109</v>
      </c>
      <c r="G1273" s="4" t="s">
        <v>986</v>
      </c>
      <c r="H1273" s="4" t="s">
        <v>987</v>
      </c>
      <c r="I1273" s="4" t="s">
        <v>988</v>
      </c>
      <c r="J1273" s="4" t="s">
        <v>989</v>
      </c>
      <c r="K1273" s="4" t="s">
        <v>431</v>
      </c>
    </row>
    <row r="1274" spans="1:11">
      <c r="A1274" s="4">
        <v>1273</v>
      </c>
      <c r="B1274" s="4" t="s">
        <v>109</v>
      </c>
      <c r="G1274" s="4" t="s">
        <v>986</v>
      </c>
      <c r="H1274" s="4" t="s">
        <v>987</v>
      </c>
      <c r="I1274" s="4" t="s">
        <v>988</v>
      </c>
      <c r="J1274" s="4" t="s">
        <v>989</v>
      </c>
      <c r="K1274" s="4" t="s">
        <v>425</v>
      </c>
    </row>
    <row r="1275" spans="1:11">
      <c r="A1275" s="4">
        <v>1274</v>
      </c>
      <c r="B1275" s="4" t="s">
        <v>109</v>
      </c>
      <c r="G1275" s="4" t="s">
        <v>986</v>
      </c>
      <c r="H1275" s="4" t="s">
        <v>987</v>
      </c>
      <c r="I1275" s="4" t="s">
        <v>988</v>
      </c>
      <c r="J1275" s="4" t="s">
        <v>989</v>
      </c>
      <c r="K1275" s="4" t="s">
        <v>432</v>
      </c>
    </row>
    <row r="1276" spans="1:11">
      <c r="A1276" s="4">
        <v>1275</v>
      </c>
      <c r="B1276" s="4" t="s">
        <v>109</v>
      </c>
      <c r="G1276" s="4" t="s">
        <v>883</v>
      </c>
      <c r="H1276" s="4" t="s">
        <v>884</v>
      </c>
      <c r="I1276" s="4" t="s">
        <v>885</v>
      </c>
      <c r="J1276" s="4" t="s">
        <v>615</v>
      </c>
      <c r="K1276" s="4" t="s">
        <v>449</v>
      </c>
    </row>
    <row r="1277" spans="1:11">
      <c r="A1277" s="4">
        <v>1276</v>
      </c>
      <c r="B1277" s="4" t="s">
        <v>109</v>
      </c>
      <c r="G1277" s="4" t="s">
        <v>612</v>
      </c>
      <c r="H1277" s="4" t="s">
        <v>613</v>
      </c>
      <c r="I1277" s="4" t="s">
        <v>614</v>
      </c>
      <c r="J1277" s="4" t="s">
        <v>615</v>
      </c>
      <c r="K1277" s="4" t="s">
        <v>449</v>
      </c>
    </row>
    <row r="1278" spans="1:11">
      <c r="A1278" s="4">
        <v>1277</v>
      </c>
      <c r="B1278" s="4" t="s">
        <v>109</v>
      </c>
      <c r="G1278" s="4" t="s">
        <v>616</v>
      </c>
      <c r="H1278" s="4" t="s">
        <v>617</v>
      </c>
      <c r="I1278" s="4" t="s">
        <v>618</v>
      </c>
      <c r="J1278" s="4" t="s">
        <v>619</v>
      </c>
      <c r="K1278" s="4" t="s">
        <v>425</v>
      </c>
    </row>
    <row r="1279" spans="1:11">
      <c r="A1279" s="4">
        <v>1278</v>
      </c>
      <c r="B1279" s="4" t="s">
        <v>109</v>
      </c>
      <c r="G1279" s="4" t="s">
        <v>990</v>
      </c>
      <c r="H1279" s="4" t="s">
        <v>991</v>
      </c>
      <c r="I1279" s="4" t="s">
        <v>992</v>
      </c>
      <c r="J1279" s="4" t="s">
        <v>989</v>
      </c>
      <c r="K1279" s="4" t="s">
        <v>431</v>
      </c>
    </row>
    <row r="1280" spans="1:11">
      <c r="A1280" s="4">
        <v>1279</v>
      </c>
      <c r="B1280" s="4" t="s">
        <v>109</v>
      </c>
      <c r="G1280" s="4" t="s">
        <v>990</v>
      </c>
      <c r="H1280" s="4" t="s">
        <v>991</v>
      </c>
      <c r="I1280" s="4" t="s">
        <v>992</v>
      </c>
      <c r="J1280" s="4" t="s">
        <v>989</v>
      </c>
      <c r="K1280" s="4" t="s">
        <v>425</v>
      </c>
    </row>
    <row r="1281" spans="1:11">
      <c r="A1281" s="4">
        <v>1280</v>
      </c>
      <c r="B1281" s="4" t="s">
        <v>109</v>
      </c>
      <c r="G1281" s="4" t="s">
        <v>990</v>
      </c>
      <c r="H1281" s="4" t="s">
        <v>991</v>
      </c>
      <c r="I1281" s="4" t="s">
        <v>992</v>
      </c>
      <c r="J1281" s="4" t="s">
        <v>989</v>
      </c>
      <c r="K1281" s="4" t="s">
        <v>432</v>
      </c>
    </row>
    <row r="1282" spans="1:11">
      <c r="A1282" s="4">
        <v>1281</v>
      </c>
      <c r="B1282" s="4" t="s">
        <v>109</v>
      </c>
      <c r="G1282" s="4" t="s">
        <v>993</v>
      </c>
      <c r="H1282" s="4" t="s">
        <v>994</v>
      </c>
      <c r="I1282" s="4" t="s">
        <v>995</v>
      </c>
      <c r="J1282" s="4" t="s">
        <v>989</v>
      </c>
      <c r="K1282" s="4" t="s">
        <v>449</v>
      </c>
    </row>
    <row r="1283" spans="1:11">
      <c r="A1283" s="4">
        <v>1282</v>
      </c>
      <c r="B1283" s="4" t="s">
        <v>109</v>
      </c>
      <c r="G1283" s="4" t="s">
        <v>453</v>
      </c>
      <c r="H1283" s="4" t="s">
        <v>454</v>
      </c>
      <c r="I1283" s="4" t="s">
        <v>455</v>
      </c>
      <c r="J1283" s="4" t="s">
        <v>448</v>
      </c>
      <c r="K1283" s="4" t="s">
        <v>449</v>
      </c>
    </row>
    <row r="1284" spans="1:11">
      <c r="A1284" s="4">
        <v>1283</v>
      </c>
      <c r="B1284" s="4" t="s">
        <v>109</v>
      </c>
      <c r="G1284" s="4" t="s">
        <v>1069</v>
      </c>
      <c r="H1284" s="4" t="s">
        <v>1070</v>
      </c>
      <c r="I1284" s="4" t="s">
        <v>1071</v>
      </c>
      <c r="J1284" s="4" t="s">
        <v>1062</v>
      </c>
      <c r="K1284" s="4" t="s">
        <v>449</v>
      </c>
    </row>
    <row r="1285" spans="1:11">
      <c r="A1285" s="4">
        <v>1284</v>
      </c>
      <c r="B1285" s="4" t="s">
        <v>109</v>
      </c>
      <c r="G1285" s="4" t="s">
        <v>922</v>
      </c>
      <c r="H1285" s="4" t="s">
        <v>923</v>
      </c>
      <c r="I1285" s="4" t="s">
        <v>924</v>
      </c>
      <c r="J1285" s="4" t="s">
        <v>526</v>
      </c>
      <c r="K1285" s="4" t="s">
        <v>432</v>
      </c>
    </row>
    <row r="1286" spans="1:11">
      <c r="A1286" s="4">
        <v>1285</v>
      </c>
      <c r="B1286" s="4" t="s">
        <v>109</v>
      </c>
      <c r="G1286" s="4" t="s">
        <v>922</v>
      </c>
      <c r="H1286" s="4" t="s">
        <v>923</v>
      </c>
      <c r="I1286" s="4" t="s">
        <v>924</v>
      </c>
      <c r="J1286" s="4" t="s">
        <v>526</v>
      </c>
      <c r="K1286" s="4" t="s">
        <v>425</v>
      </c>
    </row>
    <row r="1287" spans="1:11">
      <c r="A1287" s="4">
        <v>1286</v>
      </c>
      <c r="B1287" s="4" t="s">
        <v>109</v>
      </c>
      <c r="G1287" s="4" t="s">
        <v>922</v>
      </c>
      <c r="H1287" s="4" t="s">
        <v>923</v>
      </c>
      <c r="I1287" s="4" t="s">
        <v>924</v>
      </c>
      <c r="J1287" s="4" t="s">
        <v>526</v>
      </c>
      <c r="K1287" s="4" t="s">
        <v>431</v>
      </c>
    </row>
    <row r="1288" spans="1:11">
      <c r="A1288" s="4">
        <v>1287</v>
      </c>
      <c r="B1288" s="4" t="s">
        <v>109</v>
      </c>
      <c r="G1288" s="4" t="s">
        <v>740</v>
      </c>
      <c r="H1288" s="4" t="s">
        <v>741</v>
      </c>
      <c r="I1288" s="4" t="s">
        <v>742</v>
      </c>
      <c r="J1288" s="4" t="s">
        <v>739</v>
      </c>
      <c r="K1288" s="4" t="s">
        <v>449</v>
      </c>
    </row>
    <row r="1289" spans="1:11">
      <c r="A1289" s="4">
        <v>1288</v>
      </c>
      <c r="B1289" s="4" t="s">
        <v>109</v>
      </c>
      <c r="G1289" s="4" t="s">
        <v>706</v>
      </c>
      <c r="H1289" s="4" t="s">
        <v>707</v>
      </c>
      <c r="I1289" s="4" t="s">
        <v>708</v>
      </c>
      <c r="J1289" s="4" t="s">
        <v>695</v>
      </c>
      <c r="K1289" s="4" t="s">
        <v>449</v>
      </c>
    </row>
    <row r="1290" spans="1:11">
      <c r="A1290" s="4">
        <v>1289</v>
      </c>
      <c r="B1290" s="4" t="s">
        <v>109</v>
      </c>
      <c r="G1290" s="4" t="s">
        <v>1141</v>
      </c>
      <c r="H1290" s="4" t="s">
        <v>1142</v>
      </c>
      <c r="I1290" s="4" t="s">
        <v>1143</v>
      </c>
      <c r="J1290" s="4" t="s">
        <v>1144</v>
      </c>
      <c r="K1290" s="4" t="s">
        <v>425</v>
      </c>
    </row>
    <row r="1291" spans="1:11">
      <c r="A1291" s="4">
        <v>1290</v>
      </c>
      <c r="B1291" s="4" t="s">
        <v>109</v>
      </c>
      <c r="G1291" s="4" t="s">
        <v>1141</v>
      </c>
      <c r="H1291" s="4" t="s">
        <v>1142</v>
      </c>
      <c r="I1291" s="4" t="s">
        <v>1143</v>
      </c>
      <c r="J1291" s="4" t="s">
        <v>1144</v>
      </c>
      <c r="K1291" s="4" t="s">
        <v>449</v>
      </c>
    </row>
    <row r="1292" spans="1:11">
      <c r="A1292" s="4">
        <v>1291</v>
      </c>
      <c r="B1292" s="4" t="s">
        <v>109</v>
      </c>
      <c r="G1292" s="4" t="s">
        <v>620</v>
      </c>
      <c r="H1292" s="4" t="s">
        <v>621</v>
      </c>
      <c r="I1292" s="4" t="s">
        <v>622</v>
      </c>
      <c r="J1292" s="4" t="s">
        <v>552</v>
      </c>
      <c r="K1292" s="4" t="s">
        <v>449</v>
      </c>
    </row>
    <row r="1293" spans="1:11">
      <c r="A1293" s="4">
        <v>1292</v>
      </c>
      <c r="B1293" s="4" t="s">
        <v>109</v>
      </c>
      <c r="G1293" s="4" t="s">
        <v>1164</v>
      </c>
      <c r="H1293" s="4" t="s">
        <v>1165</v>
      </c>
      <c r="I1293" s="4" t="s">
        <v>1166</v>
      </c>
      <c r="J1293" s="4" t="s">
        <v>1167</v>
      </c>
      <c r="K1293" s="4" t="s">
        <v>449</v>
      </c>
    </row>
    <row r="1294" spans="1:11">
      <c r="A1294" s="4">
        <v>1293</v>
      </c>
      <c r="B1294" s="4" t="s">
        <v>109</v>
      </c>
      <c r="G1294" s="4" t="s">
        <v>801</v>
      </c>
      <c r="H1294" s="4" t="s">
        <v>802</v>
      </c>
      <c r="I1294" s="4" t="s">
        <v>803</v>
      </c>
      <c r="J1294" s="4" t="s">
        <v>800</v>
      </c>
      <c r="K1294" s="4" t="s">
        <v>449</v>
      </c>
    </row>
    <row r="1295" spans="1:11">
      <c r="A1295" s="4">
        <v>1294</v>
      </c>
      <c r="B1295" s="4" t="s">
        <v>109</v>
      </c>
      <c r="G1295" s="4" t="s">
        <v>1145</v>
      </c>
      <c r="H1295" s="4" t="s">
        <v>1146</v>
      </c>
      <c r="I1295" s="4" t="s">
        <v>1147</v>
      </c>
      <c r="J1295" s="4" t="s">
        <v>1144</v>
      </c>
      <c r="K1295" s="4" t="s">
        <v>449</v>
      </c>
    </row>
    <row r="1296" spans="1:11">
      <c r="A1296" s="4">
        <v>1295</v>
      </c>
      <c r="B1296" s="4" t="s">
        <v>109</v>
      </c>
      <c r="G1296" s="4" t="s">
        <v>623</v>
      </c>
      <c r="H1296" s="4" t="s">
        <v>624</v>
      </c>
      <c r="I1296" s="4" t="s">
        <v>625</v>
      </c>
      <c r="J1296" s="4" t="s">
        <v>575</v>
      </c>
      <c r="K1296" s="4" t="s">
        <v>425</v>
      </c>
    </row>
    <row r="1297" spans="1:11">
      <c r="A1297" s="4">
        <v>1296</v>
      </c>
      <c r="B1297" s="4" t="s">
        <v>109</v>
      </c>
      <c r="G1297" s="4" t="s">
        <v>1086</v>
      </c>
      <c r="H1297" s="4" t="s">
        <v>1087</v>
      </c>
      <c r="I1297" s="4" t="s">
        <v>1088</v>
      </c>
      <c r="J1297" s="4" t="s">
        <v>587</v>
      </c>
      <c r="K1297" s="4" t="s">
        <v>425</v>
      </c>
    </row>
    <row r="1298" spans="1:11">
      <c r="A1298" s="4">
        <v>1297</v>
      </c>
      <c r="B1298" s="4" t="s">
        <v>109</v>
      </c>
      <c r="G1298" s="4" t="s">
        <v>1124</v>
      </c>
      <c r="H1298" s="4" t="s">
        <v>1125</v>
      </c>
      <c r="I1298" s="4" t="s">
        <v>1126</v>
      </c>
      <c r="J1298" s="4" t="s">
        <v>1121</v>
      </c>
      <c r="K1298" s="4" t="s">
        <v>449</v>
      </c>
    </row>
    <row r="1299" spans="1:11">
      <c r="A1299" s="4">
        <v>1298</v>
      </c>
      <c r="B1299" s="4" t="s">
        <v>109</v>
      </c>
      <c r="G1299" s="4" t="s">
        <v>492</v>
      </c>
      <c r="H1299" s="4" t="s">
        <v>493</v>
      </c>
      <c r="I1299" s="4" t="s">
        <v>494</v>
      </c>
      <c r="J1299" s="4" t="s">
        <v>467</v>
      </c>
      <c r="K1299" s="4" t="s">
        <v>449</v>
      </c>
    </row>
    <row r="1300" spans="1:11">
      <c r="A1300" s="4">
        <v>1299</v>
      </c>
      <c r="B1300" s="4" t="s">
        <v>109</v>
      </c>
      <c r="G1300" s="4" t="s">
        <v>626</v>
      </c>
      <c r="H1300" s="4" t="s">
        <v>627</v>
      </c>
      <c r="I1300" s="4" t="s">
        <v>628</v>
      </c>
      <c r="J1300" s="4" t="s">
        <v>587</v>
      </c>
      <c r="K1300" s="4" t="s">
        <v>425</v>
      </c>
    </row>
    <row r="1301" spans="1:11">
      <c r="A1301" s="4">
        <v>1300</v>
      </c>
      <c r="B1301" s="4" t="s">
        <v>109</v>
      </c>
      <c r="G1301" s="4" t="s">
        <v>1024</v>
      </c>
      <c r="H1301" s="4" t="s">
        <v>1025</v>
      </c>
      <c r="I1301" s="4" t="s">
        <v>1026</v>
      </c>
      <c r="J1301" s="4" t="s">
        <v>665</v>
      </c>
      <c r="K1301" s="4" t="s">
        <v>449</v>
      </c>
    </row>
    <row r="1302" spans="1:11">
      <c r="A1302" s="4">
        <v>1301</v>
      </c>
      <c r="B1302" s="4" t="s">
        <v>109</v>
      </c>
      <c r="G1302" s="4" t="s">
        <v>900</v>
      </c>
      <c r="H1302" s="4" t="s">
        <v>901</v>
      </c>
      <c r="I1302" s="4" t="s">
        <v>902</v>
      </c>
      <c r="J1302" s="4" t="s">
        <v>903</v>
      </c>
      <c r="K1302" s="4" t="s">
        <v>449</v>
      </c>
    </row>
    <row r="1303" spans="1:11">
      <c r="A1303" s="4">
        <v>1302</v>
      </c>
      <c r="B1303" s="4" t="s">
        <v>109</v>
      </c>
      <c r="G1303" s="4" t="s">
        <v>456</v>
      </c>
      <c r="H1303" s="4" t="s">
        <v>457</v>
      </c>
      <c r="I1303" s="4" t="s">
        <v>458</v>
      </c>
      <c r="J1303" s="4" t="s">
        <v>448</v>
      </c>
      <c r="K1303" s="4" t="s">
        <v>449</v>
      </c>
    </row>
    <row r="1304" spans="1:11">
      <c r="A1304" s="4">
        <v>1303</v>
      </c>
      <c r="B1304" s="4" t="s">
        <v>109</v>
      </c>
      <c r="G1304" s="4" t="s">
        <v>629</v>
      </c>
      <c r="H1304" s="4" t="s">
        <v>630</v>
      </c>
      <c r="I1304" s="4" t="s">
        <v>631</v>
      </c>
      <c r="J1304" s="4" t="s">
        <v>522</v>
      </c>
      <c r="K1304" s="4" t="s">
        <v>425</v>
      </c>
    </row>
    <row r="1305" spans="1:11">
      <c r="A1305" s="4">
        <v>1304</v>
      </c>
      <c r="B1305" s="4" t="s">
        <v>109</v>
      </c>
      <c r="G1305" s="4" t="s">
        <v>421</v>
      </c>
      <c r="H1305" s="4" t="s">
        <v>422</v>
      </c>
      <c r="I1305" s="4" t="s">
        <v>423</v>
      </c>
      <c r="J1305" s="4" t="s">
        <v>424</v>
      </c>
      <c r="K1305" s="4" t="s">
        <v>425</v>
      </c>
    </row>
    <row r="1306" spans="1:11">
      <c r="A1306" s="4">
        <v>1305</v>
      </c>
      <c r="B1306" s="4" t="s">
        <v>109</v>
      </c>
      <c r="G1306" s="4" t="s">
        <v>632</v>
      </c>
      <c r="H1306" s="4" t="s">
        <v>633</v>
      </c>
      <c r="I1306" s="4" t="s">
        <v>634</v>
      </c>
      <c r="J1306" s="4" t="s">
        <v>635</v>
      </c>
      <c r="K1306" s="4" t="s">
        <v>449</v>
      </c>
    </row>
    <row r="1307" spans="1:11">
      <c r="A1307" s="4">
        <v>1306</v>
      </c>
      <c r="B1307" s="4" t="s">
        <v>109</v>
      </c>
      <c r="G1307" s="4" t="s">
        <v>636</v>
      </c>
      <c r="H1307" s="4" t="s">
        <v>637</v>
      </c>
      <c r="I1307" s="4" t="s">
        <v>638</v>
      </c>
      <c r="J1307" s="4" t="s">
        <v>424</v>
      </c>
      <c r="K1307" s="4" t="s">
        <v>425</v>
      </c>
    </row>
    <row r="1308" spans="1:11">
      <c r="A1308" s="4">
        <v>1307</v>
      </c>
      <c r="B1308" s="4" t="s">
        <v>109</v>
      </c>
      <c r="G1308" s="4" t="s">
        <v>642</v>
      </c>
      <c r="H1308" s="4" t="s">
        <v>640</v>
      </c>
      <c r="I1308" s="4" t="s">
        <v>641</v>
      </c>
      <c r="J1308" s="4" t="s">
        <v>575</v>
      </c>
      <c r="K1308" s="4" t="s">
        <v>449</v>
      </c>
    </row>
    <row r="1309" spans="1:11">
      <c r="A1309" s="4">
        <v>1308</v>
      </c>
      <c r="B1309" s="4" t="s">
        <v>109</v>
      </c>
      <c r="G1309" s="4" t="s">
        <v>639</v>
      </c>
      <c r="H1309" s="4" t="s">
        <v>640</v>
      </c>
      <c r="I1309" s="4" t="s">
        <v>641</v>
      </c>
      <c r="J1309" s="4" t="s">
        <v>424</v>
      </c>
      <c r="K1309" s="4" t="s">
        <v>449</v>
      </c>
    </row>
    <row r="1310" spans="1:11">
      <c r="A1310" s="4">
        <v>1309</v>
      </c>
      <c r="B1310" s="4" t="s">
        <v>109</v>
      </c>
      <c r="G1310" s="4" t="s">
        <v>643</v>
      </c>
      <c r="H1310" s="4" t="s">
        <v>644</v>
      </c>
      <c r="I1310" s="4" t="s">
        <v>645</v>
      </c>
      <c r="J1310" s="4" t="s">
        <v>646</v>
      </c>
      <c r="K1310" s="4" t="s">
        <v>449</v>
      </c>
    </row>
    <row r="1311" spans="1:11">
      <c r="A1311" s="4">
        <v>1310</v>
      </c>
      <c r="B1311" s="4" t="s">
        <v>109</v>
      </c>
      <c r="G1311" s="4" t="s">
        <v>643</v>
      </c>
      <c r="H1311" s="4" t="s">
        <v>644</v>
      </c>
      <c r="I1311" s="4" t="s">
        <v>645</v>
      </c>
      <c r="J1311" s="4" t="s">
        <v>646</v>
      </c>
      <c r="K1311" s="4" t="s">
        <v>468</v>
      </c>
    </row>
    <row r="1312" spans="1:11">
      <c r="A1312" s="4">
        <v>1311</v>
      </c>
      <c r="B1312" s="4" t="s">
        <v>109</v>
      </c>
      <c r="G1312" s="4" t="s">
        <v>643</v>
      </c>
      <c r="H1312" s="4" t="s">
        <v>644</v>
      </c>
      <c r="I1312" s="4" t="s">
        <v>645</v>
      </c>
      <c r="J1312" s="4" t="s">
        <v>646</v>
      </c>
      <c r="K1312" s="4" t="s">
        <v>431</v>
      </c>
    </row>
    <row r="1313" spans="1:11">
      <c r="A1313" s="4">
        <v>1312</v>
      </c>
      <c r="B1313" s="4" t="s">
        <v>109</v>
      </c>
      <c r="G1313" s="4" t="s">
        <v>643</v>
      </c>
      <c r="H1313" s="4" t="s">
        <v>644</v>
      </c>
      <c r="I1313" s="4" t="s">
        <v>645</v>
      </c>
      <c r="J1313" s="4" t="s">
        <v>646</v>
      </c>
      <c r="K1313" s="4" t="s">
        <v>432</v>
      </c>
    </row>
    <row r="1314" spans="1:11">
      <c r="A1314" s="4">
        <v>1313</v>
      </c>
      <c r="B1314" s="4" t="s">
        <v>109</v>
      </c>
      <c r="G1314" s="4" t="s">
        <v>643</v>
      </c>
      <c r="H1314" s="4" t="s">
        <v>644</v>
      </c>
      <c r="I1314" s="4" t="s">
        <v>645</v>
      </c>
      <c r="J1314" s="4" t="s">
        <v>646</v>
      </c>
      <c r="K1314" s="4" t="s">
        <v>425</v>
      </c>
    </row>
    <row r="1315" spans="1:11">
      <c r="A1315" s="4">
        <v>1314</v>
      </c>
      <c r="B1315" s="4" t="s">
        <v>109</v>
      </c>
      <c r="G1315" s="4" t="s">
        <v>647</v>
      </c>
      <c r="H1315" s="4" t="s">
        <v>648</v>
      </c>
      <c r="I1315" s="4" t="s">
        <v>649</v>
      </c>
      <c r="J1315" s="4" t="s">
        <v>650</v>
      </c>
      <c r="K1315" s="4" t="s">
        <v>425</v>
      </c>
    </row>
    <row r="1316" spans="1:11">
      <c r="A1316" s="4">
        <v>1315</v>
      </c>
      <c r="B1316" s="4" t="s">
        <v>109</v>
      </c>
      <c r="G1316" s="4" t="s">
        <v>651</v>
      </c>
      <c r="H1316" s="4" t="s">
        <v>652</v>
      </c>
      <c r="I1316" s="4" t="s">
        <v>509</v>
      </c>
      <c r="J1316" s="4" t="s">
        <v>653</v>
      </c>
      <c r="K1316" s="4" t="s">
        <v>449</v>
      </c>
    </row>
    <row r="1317" spans="1:11">
      <c r="A1317" s="4">
        <v>1316</v>
      </c>
      <c r="B1317" s="4" t="s">
        <v>109</v>
      </c>
      <c r="G1317" s="4" t="s">
        <v>654</v>
      </c>
      <c r="H1317" s="4" t="s">
        <v>655</v>
      </c>
      <c r="I1317" s="4" t="s">
        <v>641</v>
      </c>
      <c r="J1317" s="4" t="s">
        <v>656</v>
      </c>
      <c r="K1317" s="4" t="s">
        <v>449</v>
      </c>
    </row>
    <row r="1318" spans="1:11">
      <c r="A1318" s="4">
        <v>1317</v>
      </c>
      <c r="B1318" s="4" t="s">
        <v>109</v>
      </c>
      <c r="G1318" s="4" t="s">
        <v>1118</v>
      </c>
      <c r="H1318" s="4" t="s">
        <v>1119</v>
      </c>
      <c r="I1318" s="4" t="s">
        <v>1120</v>
      </c>
      <c r="J1318" s="4" t="s">
        <v>1121</v>
      </c>
      <c r="K1318" s="4" t="s">
        <v>449</v>
      </c>
    </row>
    <row r="1319" spans="1:11">
      <c r="A1319" s="4">
        <v>1318</v>
      </c>
      <c r="B1319" s="4" t="s">
        <v>109</v>
      </c>
      <c r="G1319" s="4" t="s">
        <v>657</v>
      </c>
      <c r="H1319" s="4" t="s">
        <v>658</v>
      </c>
      <c r="I1319" s="4" t="s">
        <v>509</v>
      </c>
      <c r="J1319" s="4" t="s">
        <v>659</v>
      </c>
      <c r="K1319" s="4" t="s">
        <v>449</v>
      </c>
    </row>
    <row r="1320" spans="1:11">
      <c r="A1320" s="4">
        <v>1319</v>
      </c>
      <c r="B1320" s="4" t="s">
        <v>109</v>
      </c>
      <c r="G1320" s="4" t="s">
        <v>1107</v>
      </c>
      <c r="H1320" s="4" t="s">
        <v>1108</v>
      </c>
      <c r="I1320" s="4" t="s">
        <v>1109</v>
      </c>
      <c r="J1320" s="4" t="s">
        <v>1104</v>
      </c>
      <c r="K1320" s="4" t="s">
        <v>449</v>
      </c>
    </row>
    <row r="1321" spans="1:11">
      <c r="A1321" s="4">
        <v>1320</v>
      </c>
      <c r="B1321" s="4" t="s">
        <v>109</v>
      </c>
      <c r="G1321" s="4" t="s">
        <v>886</v>
      </c>
      <c r="H1321" s="4" t="s">
        <v>887</v>
      </c>
      <c r="I1321" s="4" t="s">
        <v>888</v>
      </c>
      <c r="J1321" s="4" t="s">
        <v>615</v>
      </c>
      <c r="K1321" s="4" t="s">
        <v>449</v>
      </c>
    </row>
    <row r="1322" spans="1:11">
      <c r="A1322" s="4">
        <v>1321</v>
      </c>
      <c r="B1322" s="4" t="s">
        <v>109</v>
      </c>
      <c r="G1322" s="4" t="s">
        <v>889</v>
      </c>
      <c r="H1322" s="4" t="s">
        <v>890</v>
      </c>
      <c r="I1322" s="4" t="s">
        <v>891</v>
      </c>
      <c r="J1322" s="4" t="s">
        <v>615</v>
      </c>
      <c r="K1322" s="4" t="s">
        <v>449</v>
      </c>
    </row>
  </sheetData>
  <sheetProtection formatColumns="0" formatRows="0"/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G39" sqref="G39"/>
    </sheetView>
  </sheetViews>
  <sheetFormatPr defaultRowHeight="11.25"/>
  <cols>
    <col min="1" max="16384" width="9.140625" style="213"/>
  </cols>
  <sheetData/>
  <sheetProtection formatColumns="0" formatRows="0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E168"/>
  <sheetViews>
    <sheetView showGridLines="0" workbookViewId="0">
      <selection activeCell="G13" sqref="G13"/>
    </sheetView>
  </sheetViews>
  <sheetFormatPr defaultRowHeight="11.25"/>
  <cols>
    <col min="1" max="16384" width="9.140625" style="4"/>
  </cols>
  <sheetData>
    <row r="1" spans="1:5">
      <c r="A1" s="4" t="s">
        <v>67</v>
      </c>
      <c r="B1" s="4" t="s">
        <v>68</v>
      </c>
      <c r="C1" s="4" t="s">
        <v>69</v>
      </c>
      <c r="D1" s="4" t="s">
        <v>67</v>
      </c>
      <c r="E1" s="4" t="s">
        <v>70</v>
      </c>
    </row>
    <row r="2" spans="1:5">
      <c r="A2" s="4" t="s">
        <v>419</v>
      </c>
      <c r="B2" s="4" t="s">
        <v>419</v>
      </c>
      <c r="C2" s="4" t="s">
        <v>420</v>
      </c>
      <c r="D2" s="4" t="s">
        <v>419</v>
      </c>
      <c r="E2" s="4" t="s">
        <v>1216</v>
      </c>
    </row>
    <row r="3" spans="1:5">
      <c r="A3" s="4" t="s">
        <v>419</v>
      </c>
      <c r="B3" s="4" t="s">
        <v>426</v>
      </c>
      <c r="C3" s="4" t="s">
        <v>427</v>
      </c>
      <c r="D3" s="4" t="s">
        <v>443</v>
      </c>
      <c r="E3" s="4" t="s">
        <v>1217</v>
      </c>
    </row>
    <row r="4" spans="1:5">
      <c r="A4" s="4" t="s">
        <v>419</v>
      </c>
      <c r="B4" s="4" t="s">
        <v>437</v>
      </c>
      <c r="C4" s="4" t="s">
        <v>438</v>
      </c>
      <c r="D4" s="4" t="s">
        <v>459</v>
      </c>
      <c r="E4" s="4" t="s">
        <v>1218</v>
      </c>
    </row>
    <row r="5" spans="1:5">
      <c r="A5" s="4" t="s">
        <v>419</v>
      </c>
      <c r="B5" s="4" t="s">
        <v>439</v>
      </c>
      <c r="C5" s="4" t="s">
        <v>440</v>
      </c>
      <c r="D5" s="4" t="s">
        <v>495</v>
      </c>
      <c r="E5" s="4" t="s">
        <v>1219</v>
      </c>
    </row>
    <row r="6" spans="1:5">
      <c r="A6" s="4" t="s">
        <v>419</v>
      </c>
      <c r="B6" s="4" t="s">
        <v>441</v>
      </c>
      <c r="C6" s="4" t="s">
        <v>442</v>
      </c>
      <c r="D6" s="4" t="s">
        <v>660</v>
      </c>
      <c r="E6" s="4" t="s">
        <v>1220</v>
      </c>
    </row>
    <row r="7" spans="1:5">
      <c r="A7" s="4" t="s">
        <v>443</v>
      </c>
      <c r="B7" s="4" t="s">
        <v>443</v>
      </c>
      <c r="C7" s="4" t="s">
        <v>444</v>
      </c>
      <c r="D7" s="4" t="s">
        <v>675</v>
      </c>
      <c r="E7" s="4" t="s">
        <v>1221</v>
      </c>
    </row>
    <row r="8" spans="1:5">
      <c r="A8" s="4" t="s">
        <v>459</v>
      </c>
      <c r="B8" s="4" t="s">
        <v>459</v>
      </c>
      <c r="C8" s="4" t="s">
        <v>460</v>
      </c>
      <c r="D8" s="4" t="s">
        <v>690</v>
      </c>
      <c r="E8" s="4" t="s">
        <v>1222</v>
      </c>
    </row>
    <row r="9" spans="1:5">
      <c r="A9" s="4" t="s">
        <v>495</v>
      </c>
      <c r="B9" s="4" t="s">
        <v>495</v>
      </c>
      <c r="C9" s="4" t="s">
        <v>496</v>
      </c>
      <c r="D9" s="4" t="s">
        <v>709</v>
      </c>
      <c r="E9" s="4" t="s">
        <v>1223</v>
      </c>
    </row>
    <row r="10" spans="1:5">
      <c r="A10" s="4" t="s">
        <v>660</v>
      </c>
      <c r="B10" s="4" t="s">
        <v>660</v>
      </c>
      <c r="C10" s="4" t="s">
        <v>661</v>
      </c>
      <c r="D10" s="4" t="s">
        <v>732</v>
      </c>
      <c r="E10" s="4" t="s">
        <v>1224</v>
      </c>
    </row>
    <row r="11" spans="1:5">
      <c r="A11" s="4" t="s">
        <v>675</v>
      </c>
      <c r="B11" s="4" t="s">
        <v>675</v>
      </c>
      <c r="C11" s="4" t="s">
        <v>676</v>
      </c>
      <c r="D11" s="4" t="s">
        <v>745</v>
      </c>
      <c r="E11" s="4" t="s">
        <v>1225</v>
      </c>
    </row>
    <row r="12" spans="1:5">
      <c r="A12" s="4" t="s">
        <v>690</v>
      </c>
      <c r="B12" s="4" t="s">
        <v>690</v>
      </c>
      <c r="C12" s="4" t="s">
        <v>691</v>
      </c>
      <c r="D12" s="4" t="s">
        <v>765</v>
      </c>
      <c r="E12" s="4" t="s">
        <v>1226</v>
      </c>
    </row>
    <row r="13" spans="1:5">
      <c r="A13" s="4" t="s">
        <v>709</v>
      </c>
      <c r="B13" s="4" t="s">
        <v>711</v>
      </c>
      <c r="C13" s="4" t="s">
        <v>712</v>
      </c>
      <c r="D13" s="4" t="s">
        <v>791</v>
      </c>
      <c r="E13" s="4" t="s">
        <v>1227</v>
      </c>
    </row>
    <row r="14" spans="1:5">
      <c r="A14" s="4" t="s">
        <v>709</v>
      </c>
      <c r="B14" s="4" t="s">
        <v>709</v>
      </c>
      <c r="C14" s="4" t="s">
        <v>710</v>
      </c>
      <c r="D14" s="4" t="s">
        <v>810</v>
      </c>
      <c r="E14" s="4" t="s">
        <v>1228</v>
      </c>
    </row>
    <row r="15" spans="1:5">
      <c r="A15" s="4" t="s">
        <v>709</v>
      </c>
      <c r="B15" s="4" t="s">
        <v>720</v>
      </c>
      <c r="C15" s="4" t="s">
        <v>721</v>
      </c>
      <c r="D15" s="4" t="s">
        <v>819</v>
      </c>
      <c r="E15" s="4" t="s">
        <v>1229</v>
      </c>
    </row>
    <row r="16" spans="1:5">
      <c r="A16" s="4" t="s">
        <v>709</v>
      </c>
      <c r="B16" s="4" t="s">
        <v>722</v>
      </c>
      <c r="C16" s="4" t="s">
        <v>723</v>
      </c>
      <c r="D16" s="4" t="s">
        <v>843</v>
      </c>
      <c r="E16" s="4" t="s">
        <v>1230</v>
      </c>
    </row>
    <row r="17" spans="1:5">
      <c r="A17" s="4" t="s">
        <v>709</v>
      </c>
      <c r="B17" s="4" t="s">
        <v>724</v>
      </c>
      <c r="C17" s="4" t="s">
        <v>725</v>
      </c>
      <c r="D17" s="4" t="s">
        <v>851</v>
      </c>
      <c r="E17" s="4" t="s">
        <v>1231</v>
      </c>
    </row>
    <row r="18" spans="1:5">
      <c r="A18" s="4" t="s">
        <v>709</v>
      </c>
      <c r="B18" s="4" t="s">
        <v>726</v>
      </c>
      <c r="C18" s="4" t="s">
        <v>727</v>
      </c>
      <c r="D18" s="4" t="s">
        <v>892</v>
      </c>
      <c r="E18" s="4" t="s">
        <v>1232</v>
      </c>
    </row>
    <row r="19" spans="1:5">
      <c r="A19" s="4" t="s">
        <v>709</v>
      </c>
      <c r="B19" s="4" t="s">
        <v>728</v>
      </c>
      <c r="C19" s="4" t="s">
        <v>729</v>
      </c>
      <c r="D19" s="4" t="s">
        <v>904</v>
      </c>
      <c r="E19" s="4" t="s">
        <v>1233</v>
      </c>
    </row>
    <row r="20" spans="1:5">
      <c r="A20" s="4" t="s">
        <v>709</v>
      </c>
      <c r="B20" s="4" t="s">
        <v>730</v>
      </c>
      <c r="C20" s="4" t="s">
        <v>731</v>
      </c>
      <c r="D20" s="4" t="s">
        <v>925</v>
      </c>
      <c r="E20" s="4" t="s">
        <v>1234</v>
      </c>
    </row>
    <row r="21" spans="1:5">
      <c r="A21" s="4" t="s">
        <v>732</v>
      </c>
      <c r="B21" s="4" t="s">
        <v>734</v>
      </c>
      <c r="C21" s="4" t="s">
        <v>735</v>
      </c>
      <c r="D21" s="4" t="s">
        <v>933</v>
      </c>
      <c r="E21" s="4" t="s">
        <v>1235</v>
      </c>
    </row>
    <row r="22" spans="1:5">
      <c r="A22" s="4" t="s">
        <v>732</v>
      </c>
      <c r="B22" s="4" t="s">
        <v>732</v>
      </c>
      <c r="C22" s="4" t="s">
        <v>733</v>
      </c>
      <c r="D22" s="4" t="s">
        <v>953</v>
      </c>
      <c r="E22" s="4" t="s">
        <v>1236</v>
      </c>
    </row>
    <row r="23" spans="1:5">
      <c r="A23" s="4" t="s">
        <v>732</v>
      </c>
      <c r="B23" s="4" t="s">
        <v>743</v>
      </c>
      <c r="C23" s="4" t="s">
        <v>744</v>
      </c>
      <c r="D23" s="4" t="s">
        <v>967</v>
      </c>
      <c r="E23" s="4" t="s">
        <v>1237</v>
      </c>
    </row>
    <row r="24" spans="1:5">
      <c r="A24" s="4" t="s">
        <v>745</v>
      </c>
      <c r="B24" s="4" t="s">
        <v>747</v>
      </c>
      <c r="C24" s="4" t="s">
        <v>748</v>
      </c>
      <c r="D24" s="4" t="s">
        <v>1004</v>
      </c>
      <c r="E24" s="4" t="s">
        <v>1238</v>
      </c>
    </row>
    <row r="25" spans="1:5">
      <c r="A25" s="4" t="s">
        <v>745</v>
      </c>
      <c r="B25" s="4" t="s">
        <v>749</v>
      </c>
      <c r="C25" s="4" t="s">
        <v>750</v>
      </c>
      <c r="D25" s="4" t="s">
        <v>1029</v>
      </c>
      <c r="E25" s="4" t="s">
        <v>1239</v>
      </c>
    </row>
    <row r="26" spans="1:5">
      <c r="A26" s="4" t="s">
        <v>745</v>
      </c>
      <c r="B26" s="4" t="s">
        <v>745</v>
      </c>
      <c r="C26" s="4" t="s">
        <v>746</v>
      </c>
      <c r="D26" s="4" t="s">
        <v>1057</v>
      </c>
      <c r="E26" s="4" t="s">
        <v>1240</v>
      </c>
    </row>
    <row r="27" spans="1:5">
      <c r="A27" s="4" t="s">
        <v>745</v>
      </c>
      <c r="B27" s="4" t="s">
        <v>751</v>
      </c>
      <c r="C27" s="4" t="s">
        <v>752</v>
      </c>
      <c r="D27" s="4" t="s">
        <v>1072</v>
      </c>
      <c r="E27" s="4" t="s">
        <v>1241</v>
      </c>
    </row>
    <row r="28" spans="1:5">
      <c r="A28" s="4" t="s">
        <v>745</v>
      </c>
      <c r="B28" s="4" t="s">
        <v>757</v>
      </c>
      <c r="C28" s="4" t="s">
        <v>758</v>
      </c>
      <c r="D28" s="4" t="s">
        <v>1082</v>
      </c>
      <c r="E28" s="4" t="s">
        <v>1242</v>
      </c>
    </row>
    <row r="29" spans="1:5">
      <c r="A29" s="4" t="s">
        <v>745</v>
      </c>
      <c r="B29" s="4" t="s">
        <v>759</v>
      </c>
      <c r="C29" s="4" t="s">
        <v>760</v>
      </c>
      <c r="D29" s="4" t="s">
        <v>1110</v>
      </c>
      <c r="E29" s="4" t="s">
        <v>1243</v>
      </c>
    </row>
    <row r="30" spans="1:5">
      <c r="A30" s="4" t="s">
        <v>745</v>
      </c>
      <c r="B30" s="4" t="s">
        <v>761</v>
      </c>
      <c r="C30" s="4" t="s">
        <v>762</v>
      </c>
      <c r="D30" s="4" t="s">
        <v>1127</v>
      </c>
      <c r="E30" s="4" t="s">
        <v>1244</v>
      </c>
    </row>
    <row r="31" spans="1:5">
      <c r="A31" s="4" t="s">
        <v>745</v>
      </c>
      <c r="B31" s="4" t="s">
        <v>763</v>
      </c>
      <c r="C31" s="4" t="s">
        <v>764</v>
      </c>
      <c r="D31" s="4" t="s">
        <v>1148</v>
      </c>
      <c r="E31" s="4" t="s">
        <v>1245</v>
      </c>
    </row>
    <row r="32" spans="1:5">
      <c r="A32" s="4" t="s">
        <v>765</v>
      </c>
      <c r="B32" s="4" t="s">
        <v>767</v>
      </c>
      <c r="C32" s="4" t="s">
        <v>768</v>
      </c>
      <c r="D32" s="4" t="s">
        <v>1160</v>
      </c>
      <c r="E32" s="4" t="s">
        <v>1246</v>
      </c>
    </row>
    <row r="33" spans="1:5">
      <c r="A33" s="4" t="s">
        <v>765</v>
      </c>
      <c r="B33" s="4" t="s">
        <v>769</v>
      </c>
      <c r="C33" s="4" t="s">
        <v>770</v>
      </c>
      <c r="D33" s="4" t="s">
        <v>1180</v>
      </c>
      <c r="E33" s="4" t="s">
        <v>1247</v>
      </c>
    </row>
    <row r="34" spans="1:5">
      <c r="A34" s="4" t="s">
        <v>765</v>
      </c>
      <c r="B34" s="4" t="s">
        <v>771</v>
      </c>
      <c r="C34" s="4" t="s">
        <v>772</v>
      </c>
      <c r="D34" s="4" t="s">
        <v>1191</v>
      </c>
      <c r="E34" s="4" t="s">
        <v>1248</v>
      </c>
    </row>
    <row r="35" spans="1:5">
      <c r="A35" s="4" t="s">
        <v>765</v>
      </c>
      <c r="B35" s="4" t="s">
        <v>773</v>
      </c>
      <c r="C35" s="4" t="s">
        <v>774</v>
      </c>
      <c r="D35" s="4" t="s">
        <v>1211</v>
      </c>
      <c r="E35" s="4" t="s">
        <v>1249</v>
      </c>
    </row>
    <row r="36" spans="1:5">
      <c r="A36" s="4" t="s">
        <v>765</v>
      </c>
      <c r="B36" s="4" t="s">
        <v>775</v>
      </c>
      <c r="C36" s="4" t="s">
        <v>776</v>
      </c>
    </row>
    <row r="37" spans="1:5">
      <c r="A37" s="4" t="s">
        <v>765</v>
      </c>
      <c r="B37" s="4" t="s">
        <v>765</v>
      </c>
      <c r="C37" s="4" t="s">
        <v>766</v>
      </c>
    </row>
    <row r="38" spans="1:5">
      <c r="A38" s="4" t="s">
        <v>765</v>
      </c>
      <c r="B38" s="4" t="s">
        <v>777</v>
      </c>
      <c r="C38" s="4" t="s">
        <v>778</v>
      </c>
    </row>
    <row r="39" spans="1:5">
      <c r="A39" s="4" t="s">
        <v>765</v>
      </c>
      <c r="B39" s="4" t="s">
        <v>779</v>
      </c>
      <c r="C39" s="4" t="s">
        <v>780</v>
      </c>
    </row>
    <row r="40" spans="1:5">
      <c r="A40" s="4" t="s">
        <v>765</v>
      </c>
      <c r="B40" s="4" t="s">
        <v>781</v>
      </c>
      <c r="C40" s="4" t="s">
        <v>782</v>
      </c>
    </row>
    <row r="41" spans="1:5">
      <c r="A41" s="4" t="s">
        <v>765</v>
      </c>
      <c r="B41" s="4" t="s">
        <v>787</v>
      </c>
      <c r="C41" s="4" t="s">
        <v>788</v>
      </c>
    </row>
    <row r="42" spans="1:5">
      <c r="A42" s="4" t="s">
        <v>765</v>
      </c>
      <c r="B42" s="4" t="s">
        <v>789</v>
      </c>
      <c r="C42" s="4" t="s">
        <v>790</v>
      </c>
    </row>
    <row r="43" spans="1:5">
      <c r="A43" s="4" t="s">
        <v>791</v>
      </c>
      <c r="B43" s="4" t="s">
        <v>793</v>
      </c>
      <c r="C43" s="4" t="s">
        <v>794</v>
      </c>
    </row>
    <row r="44" spans="1:5">
      <c r="A44" s="4" t="s">
        <v>791</v>
      </c>
      <c r="B44" s="4" t="s">
        <v>795</v>
      </c>
      <c r="C44" s="4" t="s">
        <v>796</v>
      </c>
    </row>
    <row r="45" spans="1:5">
      <c r="A45" s="4" t="s">
        <v>791</v>
      </c>
      <c r="B45" s="4" t="s">
        <v>791</v>
      </c>
      <c r="C45" s="4" t="s">
        <v>792</v>
      </c>
    </row>
    <row r="46" spans="1:5">
      <c r="A46" s="4" t="s">
        <v>791</v>
      </c>
      <c r="B46" s="4" t="s">
        <v>804</v>
      </c>
      <c r="C46" s="4" t="s">
        <v>805</v>
      </c>
    </row>
    <row r="47" spans="1:5">
      <c r="A47" s="4" t="s">
        <v>791</v>
      </c>
      <c r="B47" s="4" t="s">
        <v>806</v>
      </c>
      <c r="C47" s="4" t="s">
        <v>807</v>
      </c>
    </row>
    <row r="48" spans="1:5">
      <c r="A48" s="4" t="s">
        <v>791</v>
      </c>
      <c r="B48" s="4" t="s">
        <v>808</v>
      </c>
      <c r="C48" s="4" t="s">
        <v>809</v>
      </c>
    </row>
    <row r="49" spans="1:3">
      <c r="A49" s="4" t="s">
        <v>810</v>
      </c>
      <c r="B49" s="4" t="s">
        <v>810</v>
      </c>
      <c r="C49" s="4" t="s">
        <v>811</v>
      </c>
    </row>
    <row r="50" spans="1:3">
      <c r="A50" s="4" t="s">
        <v>819</v>
      </c>
      <c r="B50" s="4" t="s">
        <v>821</v>
      </c>
      <c r="C50" s="4" t="s">
        <v>822</v>
      </c>
    </row>
    <row r="51" spans="1:3">
      <c r="A51" s="4" t="s">
        <v>819</v>
      </c>
      <c r="B51" s="4" t="s">
        <v>823</v>
      </c>
      <c r="C51" s="4" t="s">
        <v>824</v>
      </c>
    </row>
    <row r="52" spans="1:3">
      <c r="A52" s="4" t="s">
        <v>819</v>
      </c>
      <c r="B52" s="4" t="s">
        <v>825</v>
      </c>
      <c r="C52" s="4" t="s">
        <v>826</v>
      </c>
    </row>
    <row r="53" spans="1:3">
      <c r="A53" s="4" t="s">
        <v>819</v>
      </c>
      <c r="B53" s="4" t="s">
        <v>819</v>
      </c>
      <c r="C53" s="4" t="s">
        <v>820</v>
      </c>
    </row>
    <row r="54" spans="1:3">
      <c r="A54" s="4" t="s">
        <v>819</v>
      </c>
      <c r="B54" s="4" t="s">
        <v>827</v>
      </c>
      <c r="C54" s="4" t="s">
        <v>828</v>
      </c>
    </row>
    <row r="55" spans="1:3">
      <c r="A55" s="4" t="s">
        <v>819</v>
      </c>
      <c r="B55" s="4" t="s">
        <v>833</v>
      </c>
      <c r="C55" s="4" t="s">
        <v>834</v>
      </c>
    </row>
    <row r="56" spans="1:3">
      <c r="A56" s="4" t="s">
        <v>819</v>
      </c>
      <c r="B56" s="4" t="s">
        <v>839</v>
      </c>
      <c r="C56" s="4" t="s">
        <v>840</v>
      </c>
    </row>
    <row r="57" spans="1:3">
      <c r="A57" s="4" t="s">
        <v>819</v>
      </c>
      <c r="B57" s="4" t="s">
        <v>841</v>
      </c>
      <c r="C57" s="4" t="s">
        <v>842</v>
      </c>
    </row>
    <row r="58" spans="1:3">
      <c r="A58" s="4" t="s">
        <v>843</v>
      </c>
      <c r="B58" s="4" t="s">
        <v>843</v>
      </c>
      <c r="C58" s="4" t="s">
        <v>844</v>
      </c>
    </row>
    <row r="59" spans="1:3">
      <c r="A59" s="4" t="s">
        <v>843</v>
      </c>
      <c r="B59" s="4" t="s">
        <v>845</v>
      </c>
      <c r="C59" s="4" t="s">
        <v>846</v>
      </c>
    </row>
    <row r="60" spans="1:3">
      <c r="A60" s="4" t="s">
        <v>843</v>
      </c>
      <c r="B60" s="4" t="s">
        <v>847</v>
      </c>
      <c r="C60" s="4" t="s">
        <v>848</v>
      </c>
    </row>
    <row r="61" spans="1:3">
      <c r="A61" s="4" t="s">
        <v>843</v>
      </c>
      <c r="B61" s="4" t="s">
        <v>849</v>
      </c>
      <c r="C61" s="4" t="s">
        <v>850</v>
      </c>
    </row>
    <row r="62" spans="1:3">
      <c r="A62" s="4" t="s">
        <v>851</v>
      </c>
      <c r="B62" s="4" t="s">
        <v>851</v>
      </c>
      <c r="C62" s="4" t="s">
        <v>852</v>
      </c>
    </row>
    <row r="63" spans="1:3">
      <c r="A63" s="4" t="s">
        <v>892</v>
      </c>
      <c r="B63" s="4" t="s">
        <v>894</v>
      </c>
      <c r="C63" s="4" t="s">
        <v>895</v>
      </c>
    </row>
    <row r="64" spans="1:3">
      <c r="A64" s="4" t="s">
        <v>892</v>
      </c>
      <c r="B64" s="4" t="s">
        <v>896</v>
      </c>
      <c r="C64" s="4" t="s">
        <v>897</v>
      </c>
    </row>
    <row r="65" spans="1:3">
      <c r="A65" s="4" t="s">
        <v>892</v>
      </c>
      <c r="B65" s="4" t="s">
        <v>892</v>
      </c>
      <c r="C65" s="4" t="s">
        <v>893</v>
      </c>
    </row>
    <row r="66" spans="1:3">
      <c r="A66" s="4" t="s">
        <v>892</v>
      </c>
      <c r="B66" s="4" t="s">
        <v>898</v>
      </c>
      <c r="C66" s="4" t="s">
        <v>899</v>
      </c>
    </row>
    <row r="67" spans="1:3">
      <c r="A67" s="4" t="s">
        <v>904</v>
      </c>
      <c r="B67" s="4" t="s">
        <v>906</v>
      </c>
      <c r="C67" s="4" t="s">
        <v>907</v>
      </c>
    </row>
    <row r="68" spans="1:3">
      <c r="A68" s="4" t="s">
        <v>904</v>
      </c>
      <c r="B68" s="4" t="s">
        <v>908</v>
      </c>
      <c r="C68" s="4" t="s">
        <v>909</v>
      </c>
    </row>
    <row r="69" spans="1:3">
      <c r="A69" s="4" t="s">
        <v>904</v>
      </c>
      <c r="B69" s="4" t="s">
        <v>910</v>
      </c>
      <c r="C69" s="4" t="s">
        <v>911</v>
      </c>
    </row>
    <row r="70" spans="1:3">
      <c r="A70" s="4" t="s">
        <v>904</v>
      </c>
      <c r="B70" s="4" t="s">
        <v>912</v>
      </c>
      <c r="C70" s="4" t="s">
        <v>913</v>
      </c>
    </row>
    <row r="71" spans="1:3">
      <c r="A71" s="4" t="s">
        <v>904</v>
      </c>
      <c r="B71" s="4" t="s">
        <v>914</v>
      </c>
      <c r="C71" s="4" t="s">
        <v>915</v>
      </c>
    </row>
    <row r="72" spans="1:3">
      <c r="A72" s="4" t="s">
        <v>904</v>
      </c>
      <c r="B72" s="4" t="s">
        <v>904</v>
      </c>
      <c r="C72" s="4" t="s">
        <v>905</v>
      </c>
    </row>
    <row r="73" spans="1:3">
      <c r="A73" s="4" t="s">
        <v>904</v>
      </c>
      <c r="B73" s="4" t="s">
        <v>916</v>
      </c>
      <c r="C73" s="4" t="s">
        <v>917</v>
      </c>
    </row>
    <row r="74" spans="1:3">
      <c r="A74" s="4" t="s">
        <v>904</v>
      </c>
      <c r="B74" s="4" t="s">
        <v>918</v>
      </c>
      <c r="C74" s="4" t="s">
        <v>919</v>
      </c>
    </row>
    <row r="75" spans="1:3">
      <c r="A75" s="4" t="s">
        <v>904</v>
      </c>
      <c r="B75" s="4" t="s">
        <v>920</v>
      </c>
      <c r="C75" s="4" t="s">
        <v>921</v>
      </c>
    </row>
    <row r="76" spans="1:3">
      <c r="A76" s="4" t="s">
        <v>925</v>
      </c>
      <c r="B76" s="4" t="s">
        <v>925</v>
      </c>
      <c r="C76" s="4" t="s">
        <v>926</v>
      </c>
    </row>
    <row r="77" spans="1:3">
      <c r="A77" s="4" t="s">
        <v>933</v>
      </c>
      <c r="B77" s="4" t="s">
        <v>935</v>
      </c>
      <c r="C77" s="4" t="s">
        <v>936</v>
      </c>
    </row>
    <row r="78" spans="1:3">
      <c r="A78" s="4" t="s">
        <v>933</v>
      </c>
      <c r="B78" s="4" t="s">
        <v>937</v>
      </c>
      <c r="C78" s="4" t="s">
        <v>938</v>
      </c>
    </row>
    <row r="79" spans="1:3">
      <c r="A79" s="4" t="s">
        <v>933</v>
      </c>
      <c r="B79" s="4" t="s">
        <v>939</v>
      </c>
      <c r="C79" s="4" t="s">
        <v>940</v>
      </c>
    </row>
    <row r="80" spans="1:3">
      <c r="A80" s="4" t="s">
        <v>933</v>
      </c>
      <c r="B80" s="4" t="s">
        <v>941</v>
      </c>
      <c r="C80" s="4" t="s">
        <v>942</v>
      </c>
    </row>
    <row r="81" spans="1:3">
      <c r="A81" s="4" t="s">
        <v>933</v>
      </c>
      <c r="B81" s="4" t="s">
        <v>943</v>
      </c>
      <c r="C81" s="4" t="s">
        <v>944</v>
      </c>
    </row>
    <row r="82" spans="1:3">
      <c r="A82" s="4" t="s">
        <v>933</v>
      </c>
      <c r="B82" s="4" t="s">
        <v>945</v>
      </c>
      <c r="C82" s="4" t="s">
        <v>946</v>
      </c>
    </row>
    <row r="83" spans="1:3">
      <c r="A83" s="4" t="s">
        <v>933</v>
      </c>
      <c r="B83" s="4" t="s">
        <v>933</v>
      </c>
      <c r="C83" s="4" t="s">
        <v>934</v>
      </c>
    </row>
    <row r="84" spans="1:3">
      <c r="A84" s="4" t="s">
        <v>933</v>
      </c>
      <c r="B84" s="4" t="s">
        <v>951</v>
      </c>
      <c r="C84" s="4" t="s">
        <v>952</v>
      </c>
    </row>
    <row r="85" spans="1:3">
      <c r="A85" s="4" t="s">
        <v>953</v>
      </c>
      <c r="B85" s="4" t="s">
        <v>955</v>
      </c>
      <c r="C85" s="4" t="s">
        <v>956</v>
      </c>
    </row>
    <row r="86" spans="1:3">
      <c r="A86" s="4" t="s">
        <v>953</v>
      </c>
      <c r="B86" s="4" t="s">
        <v>957</v>
      </c>
      <c r="C86" s="4" t="s">
        <v>958</v>
      </c>
    </row>
    <row r="87" spans="1:3">
      <c r="A87" s="4" t="s">
        <v>953</v>
      </c>
      <c r="B87" s="4" t="s">
        <v>953</v>
      </c>
      <c r="C87" s="4" t="s">
        <v>954</v>
      </c>
    </row>
    <row r="88" spans="1:3">
      <c r="A88" s="4" t="s">
        <v>953</v>
      </c>
      <c r="B88" s="4" t="s">
        <v>951</v>
      </c>
      <c r="C88" s="4" t="s">
        <v>966</v>
      </c>
    </row>
    <row r="89" spans="1:3">
      <c r="A89" s="4" t="s">
        <v>967</v>
      </c>
      <c r="B89" s="4" t="s">
        <v>969</v>
      </c>
      <c r="C89" s="4" t="s">
        <v>970</v>
      </c>
    </row>
    <row r="90" spans="1:3">
      <c r="A90" s="4" t="s">
        <v>967</v>
      </c>
      <c r="B90" s="4" t="s">
        <v>971</v>
      </c>
      <c r="C90" s="4" t="s">
        <v>972</v>
      </c>
    </row>
    <row r="91" spans="1:3">
      <c r="A91" s="4" t="s">
        <v>967</v>
      </c>
      <c r="B91" s="4" t="s">
        <v>973</v>
      </c>
      <c r="C91" s="4" t="s">
        <v>974</v>
      </c>
    </row>
    <row r="92" spans="1:3">
      <c r="A92" s="4" t="s">
        <v>967</v>
      </c>
      <c r="B92" s="4" t="s">
        <v>975</v>
      </c>
      <c r="C92" s="4" t="s">
        <v>976</v>
      </c>
    </row>
    <row r="93" spans="1:3">
      <c r="A93" s="4" t="s">
        <v>967</v>
      </c>
      <c r="B93" s="4" t="s">
        <v>977</v>
      </c>
      <c r="C93" s="4" t="s">
        <v>978</v>
      </c>
    </row>
    <row r="94" spans="1:3">
      <c r="A94" s="4" t="s">
        <v>967</v>
      </c>
      <c r="B94" s="4" t="s">
        <v>979</v>
      </c>
      <c r="C94" s="4" t="s">
        <v>980</v>
      </c>
    </row>
    <row r="95" spans="1:3">
      <c r="A95" s="4" t="s">
        <v>967</v>
      </c>
      <c r="B95" s="4" t="s">
        <v>981</v>
      </c>
      <c r="C95" s="4" t="s">
        <v>982</v>
      </c>
    </row>
    <row r="96" spans="1:3">
      <c r="A96" s="4" t="s">
        <v>967</v>
      </c>
      <c r="B96" s="4" t="s">
        <v>967</v>
      </c>
      <c r="C96" s="4" t="s">
        <v>968</v>
      </c>
    </row>
    <row r="97" spans="1:3">
      <c r="A97" s="4" t="s">
        <v>967</v>
      </c>
      <c r="B97" s="4" t="s">
        <v>996</v>
      </c>
      <c r="C97" s="4" t="s">
        <v>997</v>
      </c>
    </row>
    <row r="98" spans="1:3">
      <c r="A98" s="4" t="s">
        <v>967</v>
      </c>
      <c r="B98" s="4" t="s">
        <v>998</v>
      </c>
      <c r="C98" s="4" t="s">
        <v>999</v>
      </c>
    </row>
    <row r="99" spans="1:3">
      <c r="A99" s="4" t="s">
        <v>967</v>
      </c>
      <c r="B99" s="4" t="s">
        <v>1000</v>
      </c>
      <c r="C99" s="4" t="s">
        <v>1001</v>
      </c>
    </row>
    <row r="100" spans="1:3">
      <c r="A100" s="4" t="s">
        <v>967</v>
      </c>
      <c r="B100" s="4" t="s">
        <v>1002</v>
      </c>
      <c r="C100" s="4" t="s">
        <v>1003</v>
      </c>
    </row>
    <row r="101" spans="1:3">
      <c r="A101" s="4" t="s">
        <v>1004</v>
      </c>
      <c r="B101" s="4" t="s">
        <v>1006</v>
      </c>
      <c r="C101" s="4" t="s">
        <v>1007</v>
      </c>
    </row>
    <row r="102" spans="1:3">
      <c r="A102" s="4" t="s">
        <v>1004</v>
      </c>
      <c r="B102" s="4" t="s">
        <v>1012</v>
      </c>
      <c r="C102" s="4" t="s">
        <v>1013</v>
      </c>
    </row>
    <row r="103" spans="1:3">
      <c r="A103" s="4" t="s">
        <v>1004</v>
      </c>
      <c r="B103" s="4" t="s">
        <v>1014</v>
      </c>
      <c r="C103" s="4" t="s">
        <v>1015</v>
      </c>
    </row>
    <row r="104" spans="1:3">
      <c r="A104" s="4" t="s">
        <v>1004</v>
      </c>
      <c r="B104" s="4" t="s">
        <v>1016</v>
      </c>
      <c r="C104" s="4" t="s">
        <v>1017</v>
      </c>
    </row>
    <row r="105" spans="1:3">
      <c r="A105" s="4" t="s">
        <v>1004</v>
      </c>
      <c r="B105" s="4" t="s">
        <v>1018</v>
      </c>
      <c r="C105" s="4" t="s">
        <v>1019</v>
      </c>
    </row>
    <row r="106" spans="1:3">
      <c r="A106" s="4" t="s">
        <v>1004</v>
      </c>
      <c r="B106" s="4" t="s">
        <v>1004</v>
      </c>
      <c r="C106" s="4" t="s">
        <v>1005</v>
      </c>
    </row>
    <row r="107" spans="1:3">
      <c r="A107" s="4" t="s">
        <v>1004</v>
      </c>
      <c r="B107" s="4" t="s">
        <v>1020</v>
      </c>
      <c r="C107" s="4" t="s">
        <v>1021</v>
      </c>
    </row>
    <row r="108" spans="1:3">
      <c r="A108" s="4" t="s">
        <v>1004</v>
      </c>
      <c r="B108" s="4" t="s">
        <v>1022</v>
      </c>
      <c r="C108" s="4" t="s">
        <v>1023</v>
      </c>
    </row>
    <row r="109" spans="1:3">
      <c r="A109" s="4" t="s">
        <v>1004</v>
      </c>
      <c r="B109" s="4" t="s">
        <v>1027</v>
      </c>
      <c r="C109" s="4" t="s">
        <v>1028</v>
      </c>
    </row>
    <row r="110" spans="1:3">
      <c r="A110" s="4" t="s">
        <v>1029</v>
      </c>
      <c r="B110" s="4" t="s">
        <v>1031</v>
      </c>
      <c r="C110" s="4" t="s">
        <v>1032</v>
      </c>
    </row>
    <row r="111" spans="1:3">
      <c r="A111" s="4" t="s">
        <v>1029</v>
      </c>
      <c r="B111" s="4" t="s">
        <v>1033</v>
      </c>
      <c r="C111" s="4" t="s">
        <v>1034</v>
      </c>
    </row>
    <row r="112" spans="1:3">
      <c r="A112" s="4" t="s">
        <v>1029</v>
      </c>
      <c r="B112" s="4" t="s">
        <v>1035</v>
      </c>
      <c r="C112" s="4" t="s">
        <v>1036</v>
      </c>
    </row>
    <row r="113" spans="1:3">
      <c r="A113" s="4" t="s">
        <v>1029</v>
      </c>
      <c r="B113" s="4" t="s">
        <v>1037</v>
      </c>
      <c r="C113" s="4" t="s">
        <v>1038</v>
      </c>
    </row>
    <row r="114" spans="1:3">
      <c r="A114" s="4" t="s">
        <v>1029</v>
      </c>
      <c r="B114" s="4" t="s">
        <v>1039</v>
      </c>
      <c r="C114" s="4" t="s">
        <v>1040</v>
      </c>
    </row>
    <row r="115" spans="1:3">
      <c r="A115" s="4" t="s">
        <v>1029</v>
      </c>
      <c r="B115" s="4" t="s">
        <v>1041</v>
      </c>
      <c r="C115" s="4" t="s">
        <v>1042</v>
      </c>
    </row>
    <row r="116" spans="1:3">
      <c r="A116" s="4" t="s">
        <v>1029</v>
      </c>
      <c r="B116" s="4" t="s">
        <v>1043</v>
      </c>
      <c r="C116" s="4" t="s">
        <v>1044</v>
      </c>
    </row>
    <row r="117" spans="1:3">
      <c r="A117" s="4" t="s">
        <v>1029</v>
      </c>
      <c r="B117" s="4" t="s">
        <v>1045</v>
      </c>
      <c r="C117" s="4" t="s">
        <v>1046</v>
      </c>
    </row>
    <row r="118" spans="1:3">
      <c r="A118" s="4" t="s">
        <v>1029</v>
      </c>
      <c r="B118" s="4" t="s">
        <v>1029</v>
      </c>
      <c r="C118" s="4" t="s">
        <v>1030</v>
      </c>
    </row>
    <row r="119" spans="1:3">
      <c r="A119" s="4" t="s">
        <v>1029</v>
      </c>
      <c r="B119" s="4" t="s">
        <v>1051</v>
      </c>
      <c r="C119" s="4" t="s">
        <v>1052</v>
      </c>
    </row>
    <row r="120" spans="1:3">
      <c r="A120" s="4" t="s">
        <v>1029</v>
      </c>
      <c r="B120" s="4" t="s">
        <v>1053</v>
      </c>
      <c r="C120" s="4" t="s">
        <v>1054</v>
      </c>
    </row>
    <row r="121" spans="1:3">
      <c r="A121" s="4" t="s">
        <v>1029</v>
      </c>
      <c r="B121" s="4" t="s">
        <v>1055</v>
      </c>
      <c r="C121" s="4" t="s">
        <v>1056</v>
      </c>
    </row>
    <row r="122" spans="1:3">
      <c r="A122" s="4" t="s">
        <v>1057</v>
      </c>
      <c r="B122" s="4" t="s">
        <v>1057</v>
      </c>
      <c r="C122" s="4" t="s">
        <v>1058</v>
      </c>
    </row>
    <row r="123" spans="1:3">
      <c r="A123" s="4" t="s">
        <v>1072</v>
      </c>
      <c r="B123" s="4" t="s">
        <v>1074</v>
      </c>
      <c r="C123" s="4" t="s">
        <v>1075</v>
      </c>
    </row>
    <row r="124" spans="1:3">
      <c r="A124" s="4" t="s">
        <v>1072</v>
      </c>
      <c r="B124" s="4" t="s">
        <v>1076</v>
      </c>
      <c r="C124" s="4" t="s">
        <v>1077</v>
      </c>
    </row>
    <row r="125" spans="1:3">
      <c r="A125" s="4" t="s">
        <v>1072</v>
      </c>
      <c r="B125" s="4" t="s">
        <v>1078</v>
      </c>
      <c r="C125" s="4" t="s">
        <v>1079</v>
      </c>
    </row>
    <row r="126" spans="1:3">
      <c r="A126" s="4" t="s">
        <v>1072</v>
      </c>
      <c r="B126" s="4" t="s">
        <v>1080</v>
      </c>
      <c r="C126" s="4" t="s">
        <v>1081</v>
      </c>
    </row>
    <row r="127" spans="1:3">
      <c r="A127" s="4" t="s">
        <v>1072</v>
      </c>
      <c r="B127" s="4" t="s">
        <v>1072</v>
      </c>
      <c r="C127" s="4" t="s">
        <v>1073</v>
      </c>
    </row>
    <row r="128" spans="1:3">
      <c r="A128" s="4" t="s">
        <v>1082</v>
      </c>
      <c r="B128" s="4" t="s">
        <v>1084</v>
      </c>
      <c r="C128" s="4" t="s">
        <v>1085</v>
      </c>
    </row>
    <row r="129" spans="1:3">
      <c r="A129" s="4" t="s">
        <v>1082</v>
      </c>
      <c r="B129" s="4" t="s">
        <v>1089</v>
      </c>
      <c r="C129" s="4" t="s">
        <v>1090</v>
      </c>
    </row>
    <row r="130" spans="1:3">
      <c r="A130" s="4" t="s">
        <v>1082</v>
      </c>
      <c r="B130" s="4" t="s">
        <v>1091</v>
      </c>
      <c r="C130" s="4" t="s">
        <v>1092</v>
      </c>
    </row>
    <row r="131" spans="1:3">
      <c r="A131" s="4" t="s">
        <v>1082</v>
      </c>
      <c r="B131" s="4" t="s">
        <v>1093</v>
      </c>
      <c r="C131" s="4" t="s">
        <v>1094</v>
      </c>
    </row>
    <row r="132" spans="1:3">
      <c r="A132" s="4" t="s">
        <v>1082</v>
      </c>
      <c r="B132" s="4" t="s">
        <v>1095</v>
      </c>
      <c r="C132" s="4" t="s">
        <v>1096</v>
      </c>
    </row>
    <row r="133" spans="1:3">
      <c r="A133" s="4" t="s">
        <v>1082</v>
      </c>
      <c r="B133" s="4" t="s">
        <v>1097</v>
      </c>
      <c r="C133" s="4" t="s">
        <v>1098</v>
      </c>
    </row>
    <row r="134" spans="1:3">
      <c r="A134" s="4" t="s">
        <v>1082</v>
      </c>
      <c r="B134" s="4" t="s">
        <v>1099</v>
      </c>
      <c r="C134" s="4" t="s">
        <v>1100</v>
      </c>
    </row>
    <row r="135" spans="1:3">
      <c r="A135" s="4" t="s">
        <v>1082</v>
      </c>
      <c r="B135" s="4" t="s">
        <v>1082</v>
      </c>
      <c r="C135" s="4" t="s">
        <v>1083</v>
      </c>
    </row>
    <row r="136" spans="1:3">
      <c r="A136" s="4" t="s">
        <v>1082</v>
      </c>
      <c r="B136" s="4" t="s">
        <v>1105</v>
      </c>
      <c r="C136" s="4" t="s">
        <v>1106</v>
      </c>
    </row>
    <row r="137" spans="1:3">
      <c r="A137" s="4" t="s">
        <v>1110</v>
      </c>
      <c r="B137" s="4" t="s">
        <v>1112</v>
      </c>
      <c r="C137" s="4" t="s">
        <v>1113</v>
      </c>
    </row>
    <row r="138" spans="1:3">
      <c r="A138" s="4" t="s">
        <v>1110</v>
      </c>
      <c r="B138" s="4" t="s">
        <v>1114</v>
      </c>
      <c r="C138" s="4" t="s">
        <v>1115</v>
      </c>
    </row>
    <row r="139" spans="1:3">
      <c r="A139" s="4" t="s">
        <v>1110</v>
      </c>
      <c r="B139" s="4" t="s">
        <v>1110</v>
      </c>
      <c r="C139" s="4" t="s">
        <v>1111</v>
      </c>
    </row>
    <row r="140" spans="1:3">
      <c r="A140" s="4" t="s">
        <v>1110</v>
      </c>
      <c r="B140" s="4" t="s">
        <v>1116</v>
      </c>
      <c r="C140" s="4" t="s">
        <v>1117</v>
      </c>
    </row>
    <row r="141" spans="1:3">
      <c r="A141" s="4" t="s">
        <v>1110</v>
      </c>
      <c r="B141" s="4" t="s">
        <v>1122</v>
      </c>
      <c r="C141" s="4" t="s">
        <v>1123</v>
      </c>
    </row>
    <row r="142" spans="1:3">
      <c r="A142" s="4" t="s">
        <v>1127</v>
      </c>
      <c r="B142" s="4" t="s">
        <v>1129</v>
      </c>
      <c r="C142" s="4" t="s">
        <v>1130</v>
      </c>
    </row>
    <row r="143" spans="1:3">
      <c r="A143" s="4" t="s">
        <v>1127</v>
      </c>
      <c r="B143" s="4" t="s">
        <v>1131</v>
      </c>
      <c r="C143" s="4" t="s">
        <v>1132</v>
      </c>
    </row>
    <row r="144" spans="1:3">
      <c r="A144" s="4" t="s">
        <v>1127</v>
      </c>
      <c r="B144" s="4" t="s">
        <v>1133</v>
      </c>
      <c r="C144" s="4" t="s">
        <v>1134</v>
      </c>
    </row>
    <row r="145" spans="1:3">
      <c r="A145" s="4" t="s">
        <v>1127</v>
      </c>
      <c r="B145" s="4" t="s">
        <v>1135</v>
      </c>
      <c r="C145" s="4" t="s">
        <v>1136</v>
      </c>
    </row>
    <row r="146" spans="1:3">
      <c r="A146" s="4" t="s">
        <v>1127</v>
      </c>
      <c r="B146" s="4" t="s">
        <v>1137</v>
      </c>
      <c r="C146" s="4" t="s">
        <v>1138</v>
      </c>
    </row>
    <row r="147" spans="1:3">
      <c r="A147" s="4" t="s">
        <v>1127</v>
      </c>
      <c r="B147" s="4" t="s">
        <v>1127</v>
      </c>
      <c r="C147" s="4" t="s">
        <v>1128</v>
      </c>
    </row>
    <row r="148" spans="1:3">
      <c r="A148" s="4" t="s">
        <v>1127</v>
      </c>
      <c r="B148" s="4" t="s">
        <v>1139</v>
      </c>
      <c r="C148" s="4" t="s">
        <v>1140</v>
      </c>
    </row>
    <row r="149" spans="1:3">
      <c r="A149" s="4" t="s">
        <v>1148</v>
      </c>
      <c r="B149" s="4" t="s">
        <v>1150</v>
      </c>
      <c r="C149" s="4" t="s">
        <v>1151</v>
      </c>
    </row>
    <row r="150" spans="1:3">
      <c r="A150" s="4" t="s">
        <v>1148</v>
      </c>
      <c r="B150" s="4" t="s">
        <v>1148</v>
      </c>
      <c r="C150" s="4" t="s">
        <v>1149</v>
      </c>
    </row>
    <row r="151" spans="1:3">
      <c r="A151" s="4" t="s">
        <v>1148</v>
      </c>
      <c r="B151" s="4" t="s">
        <v>1156</v>
      </c>
      <c r="C151" s="4" t="s">
        <v>1157</v>
      </c>
    </row>
    <row r="152" spans="1:3">
      <c r="A152" s="4" t="s">
        <v>1148</v>
      </c>
      <c r="B152" s="4" t="s">
        <v>1158</v>
      </c>
      <c r="C152" s="4" t="s">
        <v>1159</v>
      </c>
    </row>
    <row r="153" spans="1:3">
      <c r="A153" s="4" t="s">
        <v>1160</v>
      </c>
      <c r="B153" s="4" t="s">
        <v>1162</v>
      </c>
      <c r="C153" s="4" t="s">
        <v>1163</v>
      </c>
    </row>
    <row r="154" spans="1:3">
      <c r="A154" s="4" t="s">
        <v>1160</v>
      </c>
      <c r="B154" s="4" t="s">
        <v>1168</v>
      </c>
      <c r="C154" s="4" t="s">
        <v>1169</v>
      </c>
    </row>
    <row r="155" spans="1:3">
      <c r="A155" s="4" t="s">
        <v>1160</v>
      </c>
      <c r="B155" s="4" t="s">
        <v>1170</v>
      </c>
      <c r="C155" s="4" t="s">
        <v>1171</v>
      </c>
    </row>
    <row r="156" spans="1:3">
      <c r="A156" s="4" t="s">
        <v>1160</v>
      </c>
      <c r="B156" s="4" t="s">
        <v>1172</v>
      </c>
      <c r="C156" s="4" t="s">
        <v>1173</v>
      </c>
    </row>
    <row r="157" spans="1:3">
      <c r="A157" s="4" t="s">
        <v>1160</v>
      </c>
      <c r="B157" s="4" t="s">
        <v>1174</v>
      </c>
      <c r="C157" s="4" t="s">
        <v>1175</v>
      </c>
    </row>
    <row r="158" spans="1:3">
      <c r="A158" s="4" t="s">
        <v>1160</v>
      </c>
      <c r="B158" s="4" t="s">
        <v>1160</v>
      </c>
      <c r="C158" s="4" t="s">
        <v>1161</v>
      </c>
    </row>
    <row r="159" spans="1:3">
      <c r="A159" s="4" t="s">
        <v>1160</v>
      </c>
      <c r="B159" s="4" t="s">
        <v>1176</v>
      </c>
      <c r="C159" s="4" t="s">
        <v>1177</v>
      </c>
    </row>
    <row r="160" spans="1:3">
      <c r="A160" s="4" t="s">
        <v>1160</v>
      </c>
      <c r="B160" s="4" t="s">
        <v>1178</v>
      </c>
      <c r="C160" s="4" t="s">
        <v>1179</v>
      </c>
    </row>
    <row r="161" spans="1:3">
      <c r="A161" s="4" t="s">
        <v>1180</v>
      </c>
      <c r="B161" s="4" t="s">
        <v>1182</v>
      </c>
      <c r="C161" s="4" t="s">
        <v>1183</v>
      </c>
    </row>
    <row r="162" spans="1:3">
      <c r="A162" s="4" t="s">
        <v>1180</v>
      </c>
      <c r="B162" s="4" t="s">
        <v>1184</v>
      </c>
      <c r="C162" s="4" t="s">
        <v>1185</v>
      </c>
    </row>
    <row r="163" spans="1:3">
      <c r="A163" s="4" t="s">
        <v>1180</v>
      </c>
      <c r="B163" s="4" t="s">
        <v>898</v>
      </c>
      <c r="C163" s="4" t="s">
        <v>1186</v>
      </c>
    </row>
    <row r="164" spans="1:3">
      <c r="A164" s="4" t="s">
        <v>1180</v>
      </c>
      <c r="B164" s="4" t="s">
        <v>1187</v>
      </c>
      <c r="C164" s="4" t="s">
        <v>1188</v>
      </c>
    </row>
    <row r="165" spans="1:3">
      <c r="A165" s="4" t="s">
        <v>1180</v>
      </c>
      <c r="B165" s="4" t="s">
        <v>1180</v>
      </c>
      <c r="C165" s="4" t="s">
        <v>1181</v>
      </c>
    </row>
    <row r="166" spans="1:3">
      <c r="A166" s="4" t="s">
        <v>1180</v>
      </c>
      <c r="B166" s="4" t="s">
        <v>1189</v>
      </c>
      <c r="C166" s="4" t="s">
        <v>1190</v>
      </c>
    </row>
    <row r="167" spans="1:3">
      <c r="A167" s="4" t="s">
        <v>1191</v>
      </c>
      <c r="B167" s="4" t="s">
        <v>1191</v>
      </c>
      <c r="C167" s="4" t="s">
        <v>1192</v>
      </c>
    </row>
    <row r="168" spans="1:3">
      <c r="A168" s="4" t="s">
        <v>1211</v>
      </c>
      <c r="B168" s="4" t="s">
        <v>1211</v>
      </c>
      <c r="C168" s="4" t="s">
        <v>1212</v>
      </c>
    </row>
  </sheetData>
  <phoneticPr fontId="3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>
      <selection activeCell="H32" sqref="H32"/>
    </sheetView>
  </sheetViews>
  <sheetFormatPr defaultRowHeight="11.25"/>
  <cols>
    <col min="1" max="16384" width="9.140625" style="6"/>
  </cols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85" workbookViewId="0"/>
  </sheetViews>
  <sheetFormatPr defaultRowHeight="11.2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6"/>
  </cols>
  <sheetData/>
  <phoneticPr fontId="3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O25" sqref="O25"/>
    </sheetView>
  </sheetViews>
  <sheetFormatPr defaultRowHeight="15"/>
  <cols>
    <col min="1" max="16384" width="9.140625" style="5"/>
  </cols>
  <sheetData/>
  <sheetProtection formatColumns="0" formatRows="0"/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CK60"/>
  <sheetViews>
    <sheetView showGridLines="0" topLeftCell="C7" zoomScaleNormal="100" workbookViewId="0">
      <pane xSplit="3" ySplit="9" topLeftCell="CE28" activePane="bottomRight" state="frozen"/>
      <selection activeCell="I44" sqref="I44"/>
      <selection pane="topRight" activeCell="I44" sqref="I44"/>
      <selection pane="bottomLeft" activeCell="I44" sqref="I44"/>
      <selection pane="bottomRight" activeCell="CI48" sqref="CI48"/>
    </sheetView>
  </sheetViews>
  <sheetFormatPr defaultRowHeight="11.25"/>
  <cols>
    <col min="1" max="2" width="9.140625" style="63" hidden="1" customWidth="1"/>
    <col min="3" max="3" width="4.140625" style="63" customWidth="1"/>
    <col min="4" max="4" width="40.7109375" style="63" customWidth="1"/>
    <col min="5" max="5" width="6.7109375" style="63" customWidth="1"/>
    <col min="6" max="6" width="11.42578125" style="63" customWidth="1"/>
    <col min="7" max="8" width="9.7109375" style="63" customWidth="1"/>
    <col min="9" max="9" width="10.7109375" style="63" customWidth="1"/>
    <col min="10" max="10" width="13.140625" style="63" customWidth="1"/>
    <col min="11" max="12" width="9.7109375" style="63" customWidth="1"/>
    <col min="13" max="13" width="11" style="63" customWidth="1"/>
    <col min="14" max="15" width="9.7109375" style="63" customWidth="1"/>
    <col min="16" max="16" width="12" style="63" customWidth="1"/>
    <col min="17" max="17" width="11.5703125" style="63" customWidth="1"/>
    <col min="18" max="30" width="9.7109375" style="63" customWidth="1"/>
    <col min="31" max="31" width="10.7109375" style="63" customWidth="1"/>
    <col min="32" max="61" width="9.7109375" style="63" customWidth="1"/>
    <col min="62" max="62" width="12.140625" style="63" customWidth="1"/>
    <col min="63" max="63" width="9.7109375" style="63" customWidth="1"/>
    <col min="64" max="68" width="10.7109375" style="63" customWidth="1"/>
    <col min="69" max="69" width="11.85546875" style="63" customWidth="1"/>
    <col min="70" max="89" width="10.7109375" style="63" customWidth="1"/>
    <col min="90" max="16384" width="9.140625" style="63"/>
  </cols>
  <sheetData>
    <row r="1" spans="1:89" hidden="1"/>
    <row r="2" spans="1:89" hidden="1"/>
    <row r="3" spans="1:89" hidden="1">
      <c r="A3" s="6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</row>
    <row r="4" spans="1:89" hidden="1">
      <c r="A4" s="66"/>
    </row>
    <row r="5" spans="1:89" hidden="1">
      <c r="A5" s="66"/>
      <c r="H5" s="67"/>
      <c r="I5" s="67"/>
      <c r="J5" s="67"/>
      <c r="K5" s="67"/>
      <c r="L5" s="67"/>
      <c r="O5" s="67"/>
      <c r="P5" s="67"/>
      <c r="Q5" s="67"/>
      <c r="R5" s="67"/>
      <c r="S5" s="67"/>
      <c r="V5" s="67"/>
      <c r="W5" s="67"/>
      <c r="X5" s="67"/>
      <c r="Y5" s="67"/>
      <c r="Z5" s="67"/>
      <c r="AC5" s="67"/>
      <c r="AD5" s="67"/>
      <c r="AE5" s="67"/>
      <c r="AF5" s="67"/>
      <c r="AG5" s="67"/>
      <c r="AJ5" s="67"/>
      <c r="AK5" s="67"/>
      <c r="AL5" s="67"/>
      <c r="AM5" s="67"/>
      <c r="AN5" s="67"/>
      <c r="AQ5" s="67"/>
      <c r="AR5" s="67"/>
      <c r="AS5" s="67"/>
      <c r="AT5" s="67"/>
      <c r="AU5" s="67"/>
      <c r="AX5" s="67"/>
      <c r="AY5" s="67"/>
      <c r="AZ5" s="67"/>
      <c r="BA5" s="67"/>
      <c r="BB5" s="67"/>
      <c r="BE5" s="67"/>
      <c r="BF5" s="67"/>
      <c r="BG5" s="67"/>
      <c r="BH5" s="67"/>
      <c r="BI5" s="67"/>
      <c r="BL5" s="67"/>
      <c r="BM5" s="67"/>
      <c r="BN5" s="67"/>
      <c r="BO5" s="67"/>
      <c r="BP5" s="67"/>
      <c r="BS5" s="67"/>
      <c r="BT5" s="67"/>
      <c r="BU5" s="67"/>
      <c r="BV5" s="67"/>
      <c r="BW5" s="67"/>
      <c r="BZ5" s="67"/>
      <c r="CA5" s="67"/>
      <c r="CB5" s="67"/>
      <c r="CC5" s="67"/>
      <c r="CD5" s="67"/>
      <c r="CG5" s="67"/>
      <c r="CH5" s="67"/>
      <c r="CI5" s="67"/>
      <c r="CJ5" s="67"/>
      <c r="CK5" s="67"/>
    </row>
    <row r="6" spans="1:89" hidden="1">
      <c r="A6" s="66"/>
      <c r="H6" s="67"/>
      <c r="I6" s="67"/>
      <c r="J6" s="67"/>
      <c r="K6" s="67"/>
      <c r="L6" s="67"/>
      <c r="O6" s="67"/>
      <c r="P6" s="67"/>
      <c r="Q6" s="67"/>
      <c r="R6" s="67"/>
      <c r="S6" s="67"/>
      <c r="V6" s="67"/>
      <c r="W6" s="67"/>
      <c r="X6" s="67"/>
      <c r="Y6" s="67"/>
      <c r="Z6" s="67"/>
      <c r="AC6" s="67"/>
      <c r="AD6" s="67"/>
      <c r="AE6" s="67"/>
      <c r="AF6" s="67"/>
      <c r="AG6" s="67"/>
      <c r="AJ6" s="67"/>
      <c r="AK6" s="67"/>
      <c r="AL6" s="67"/>
      <c r="AM6" s="67"/>
      <c r="AN6" s="67"/>
      <c r="AQ6" s="67"/>
      <c r="AR6" s="67"/>
      <c r="AS6" s="67"/>
      <c r="AT6" s="67"/>
      <c r="AU6" s="67"/>
      <c r="AX6" s="67"/>
      <c r="AY6" s="67"/>
      <c r="AZ6" s="67"/>
      <c r="BA6" s="67"/>
      <c r="BB6" s="67"/>
      <c r="BE6" s="67"/>
      <c r="BF6" s="67"/>
      <c r="BG6" s="67"/>
      <c r="BH6" s="67"/>
      <c r="BI6" s="67"/>
      <c r="BL6" s="67"/>
      <c r="BM6" s="67"/>
      <c r="BN6" s="67"/>
      <c r="BO6" s="67"/>
      <c r="BP6" s="67"/>
      <c r="BS6" s="67"/>
      <c r="BT6" s="67"/>
      <c r="BU6" s="67"/>
      <c r="BV6" s="67"/>
      <c r="BW6" s="67"/>
      <c r="BZ6" s="67"/>
      <c r="CA6" s="67"/>
      <c r="CB6" s="67"/>
      <c r="CC6" s="67"/>
      <c r="CD6" s="67"/>
      <c r="CG6" s="67"/>
      <c r="CH6" s="67"/>
      <c r="CI6" s="67"/>
      <c r="CJ6" s="67"/>
      <c r="CK6" s="67"/>
    </row>
    <row r="7" spans="1:89" ht="12" customHeight="1">
      <c r="A7" s="66"/>
      <c r="D7" s="67"/>
      <c r="E7" s="67"/>
      <c r="F7" s="67"/>
      <c r="G7" s="67"/>
      <c r="H7" s="67"/>
      <c r="I7" s="67"/>
      <c r="J7" s="67"/>
      <c r="K7" s="67"/>
      <c r="L7" s="67"/>
      <c r="M7" s="67"/>
      <c r="O7" s="67"/>
      <c r="P7" s="67"/>
      <c r="Q7" s="67"/>
      <c r="R7" s="67"/>
      <c r="S7" s="67"/>
      <c r="V7" s="67"/>
      <c r="W7" s="67"/>
      <c r="X7" s="67"/>
      <c r="Y7" s="67"/>
      <c r="Z7" s="67"/>
      <c r="AC7" s="67"/>
      <c r="AD7" s="67"/>
      <c r="AE7" s="67"/>
      <c r="AF7" s="67"/>
      <c r="AG7" s="67"/>
      <c r="AJ7" s="67"/>
      <c r="AK7" s="67"/>
      <c r="AL7" s="67"/>
      <c r="AM7" s="67"/>
      <c r="AN7" s="67"/>
      <c r="AQ7" s="67"/>
      <c r="AR7" s="67"/>
      <c r="AS7" s="67"/>
      <c r="AT7" s="67"/>
      <c r="AU7" s="67"/>
      <c r="AX7" s="67"/>
      <c r="AY7" s="67"/>
      <c r="AZ7" s="67"/>
      <c r="BA7" s="67"/>
      <c r="BB7" s="67"/>
      <c r="BE7" s="67"/>
      <c r="BF7" s="67"/>
      <c r="BG7" s="67"/>
      <c r="BH7" s="67"/>
      <c r="BI7" s="67"/>
      <c r="BL7" s="67"/>
      <c r="BM7" s="67"/>
      <c r="BN7" s="67"/>
      <c r="BO7" s="67"/>
      <c r="BP7" s="67"/>
      <c r="BS7" s="67"/>
      <c r="BT7" s="67"/>
      <c r="BU7" s="67"/>
      <c r="BV7" s="67"/>
      <c r="BW7" s="67"/>
      <c r="BZ7" s="67"/>
      <c r="CA7" s="67"/>
      <c r="CB7" s="67"/>
      <c r="CC7" s="67"/>
      <c r="CD7" s="67"/>
      <c r="CG7" s="67"/>
      <c r="CH7" s="67"/>
      <c r="CI7" s="67"/>
      <c r="CJ7" s="67"/>
      <c r="CK7" s="67"/>
    </row>
    <row r="8" spans="1:89" ht="12" customHeight="1">
      <c r="A8" s="66"/>
      <c r="D8" s="163" t="s">
        <v>210</v>
      </c>
      <c r="E8" s="164"/>
      <c r="F8" s="164"/>
      <c r="G8" s="164"/>
      <c r="H8" s="164"/>
      <c r="I8" s="164"/>
      <c r="J8" s="164"/>
      <c r="K8" s="165"/>
      <c r="L8" s="165"/>
      <c r="M8" s="165"/>
      <c r="N8" s="68"/>
      <c r="O8" s="68"/>
      <c r="P8" s="68"/>
      <c r="Q8" s="68"/>
      <c r="R8" s="68"/>
      <c r="S8" s="68"/>
    </row>
    <row r="9" spans="1:89" ht="12" customHeight="1">
      <c r="D9" s="115" t="s">
        <v>214</v>
      </c>
      <c r="E9" s="114"/>
      <c r="F9" s="114"/>
      <c r="G9" s="114"/>
      <c r="H9" s="114"/>
      <c r="I9" s="114"/>
      <c r="J9" s="114"/>
      <c r="K9" s="114"/>
      <c r="L9" s="114"/>
      <c r="M9" s="114"/>
      <c r="N9" s="69"/>
      <c r="O9" s="69"/>
    </row>
    <row r="10" spans="1:89" ht="12" customHeight="1">
      <c r="D10" s="166" t="str">
        <f>IF(org="","Не определено",org)</f>
        <v>АО "Международный аэропорт Владивосток"</v>
      </c>
      <c r="E10" s="114"/>
      <c r="F10" s="114"/>
      <c r="G10" s="114"/>
      <c r="H10" s="114"/>
      <c r="I10" s="114"/>
      <c r="J10" s="114"/>
      <c r="K10" s="114"/>
      <c r="L10" s="114"/>
      <c r="M10" s="114"/>
      <c r="N10" s="69"/>
      <c r="O10" s="69"/>
    </row>
    <row r="11" spans="1:89" ht="12" customHeight="1">
      <c r="D11" s="320"/>
      <c r="E11" s="320"/>
      <c r="F11" s="320"/>
      <c r="G11" s="320"/>
      <c r="H11" s="320"/>
      <c r="I11" s="320"/>
      <c r="J11" s="320"/>
      <c r="K11" s="320"/>
      <c r="L11" s="167"/>
      <c r="M11" s="1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168" t="s">
        <v>215</v>
      </c>
    </row>
    <row r="12" spans="1:89" ht="48" customHeight="1">
      <c r="C12" s="67"/>
      <c r="D12" s="321" t="s">
        <v>216</v>
      </c>
      <c r="E12" s="321" t="s">
        <v>217</v>
      </c>
      <c r="F12" s="321" t="s">
        <v>218</v>
      </c>
      <c r="G12" s="321"/>
      <c r="H12" s="321"/>
      <c r="I12" s="321"/>
      <c r="J12" s="321"/>
      <c r="K12" s="321"/>
      <c r="L12" s="322"/>
      <c r="M12" s="323" t="s">
        <v>219</v>
      </c>
      <c r="N12" s="321"/>
      <c r="O12" s="321"/>
      <c r="P12" s="321"/>
      <c r="Q12" s="321"/>
      <c r="R12" s="321"/>
      <c r="S12" s="322"/>
      <c r="T12" s="323" t="s">
        <v>253</v>
      </c>
      <c r="U12" s="321"/>
      <c r="V12" s="321"/>
      <c r="W12" s="321"/>
      <c r="X12" s="321"/>
      <c r="Y12" s="321"/>
      <c r="Z12" s="322"/>
      <c r="AA12" s="323" t="s">
        <v>220</v>
      </c>
      <c r="AB12" s="321"/>
      <c r="AC12" s="321"/>
      <c r="AD12" s="321"/>
      <c r="AE12" s="321"/>
      <c r="AF12" s="321"/>
      <c r="AG12" s="322"/>
      <c r="AH12" s="323" t="s">
        <v>221</v>
      </c>
      <c r="AI12" s="321"/>
      <c r="AJ12" s="321"/>
      <c r="AK12" s="321"/>
      <c r="AL12" s="321"/>
      <c r="AM12" s="321"/>
      <c r="AN12" s="322"/>
      <c r="AO12" s="323" t="s">
        <v>222</v>
      </c>
      <c r="AP12" s="321"/>
      <c r="AQ12" s="321"/>
      <c r="AR12" s="321"/>
      <c r="AS12" s="321"/>
      <c r="AT12" s="321"/>
      <c r="AU12" s="322"/>
      <c r="AV12" s="323" t="s">
        <v>223</v>
      </c>
      <c r="AW12" s="321"/>
      <c r="AX12" s="321"/>
      <c r="AY12" s="321"/>
      <c r="AZ12" s="321"/>
      <c r="BA12" s="321"/>
      <c r="BB12" s="322"/>
      <c r="BC12" s="323" t="s">
        <v>224</v>
      </c>
      <c r="BD12" s="321"/>
      <c r="BE12" s="321"/>
      <c r="BF12" s="321"/>
      <c r="BG12" s="321"/>
      <c r="BH12" s="321"/>
      <c r="BI12" s="322"/>
      <c r="BJ12" s="323" t="s">
        <v>371</v>
      </c>
      <c r="BK12" s="321"/>
      <c r="BL12" s="321"/>
      <c r="BM12" s="321"/>
      <c r="BN12" s="321"/>
      <c r="BO12" s="321"/>
      <c r="BP12" s="322"/>
      <c r="BQ12" s="323" t="s">
        <v>226</v>
      </c>
      <c r="BR12" s="321"/>
      <c r="BS12" s="321"/>
      <c r="BT12" s="321"/>
      <c r="BU12" s="321"/>
      <c r="BV12" s="321"/>
      <c r="BW12" s="322"/>
      <c r="BX12" s="325" t="s">
        <v>227</v>
      </c>
      <c r="BY12" s="321"/>
      <c r="BZ12" s="321"/>
      <c r="CA12" s="321"/>
      <c r="CB12" s="321"/>
      <c r="CC12" s="321"/>
      <c r="CD12" s="322"/>
      <c r="CE12" s="325" t="s">
        <v>228</v>
      </c>
      <c r="CF12" s="321"/>
      <c r="CG12" s="321"/>
      <c r="CH12" s="321"/>
      <c r="CI12" s="321"/>
      <c r="CJ12" s="321"/>
      <c r="CK12" s="326"/>
    </row>
    <row r="13" spans="1:89" ht="15" customHeight="1">
      <c r="C13" s="67"/>
      <c r="D13" s="321"/>
      <c r="E13" s="321"/>
      <c r="F13" s="321" t="s">
        <v>229</v>
      </c>
      <c r="G13" s="321" t="s">
        <v>230</v>
      </c>
      <c r="H13" s="321"/>
      <c r="I13" s="321"/>
      <c r="J13" s="321"/>
      <c r="K13" s="321"/>
      <c r="L13" s="322"/>
      <c r="M13" s="323" t="s">
        <v>229</v>
      </c>
      <c r="N13" s="321" t="s">
        <v>230</v>
      </c>
      <c r="O13" s="321"/>
      <c r="P13" s="321"/>
      <c r="Q13" s="321"/>
      <c r="R13" s="321"/>
      <c r="S13" s="322"/>
      <c r="T13" s="323" t="s">
        <v>229</v>
      </c>
      <c r="U13" s="321" t="s">
        <v>230</v>
      </c>
      <c r="V13" s="321"/>
      <c r="W13" s="321"/>
      <c r="X13" s="321"/>
      <c r="Y13" s="321"/>
      <c r="Z13" s="322"/>
      <c r="AA13" s="323" t="s">
        <v>229</v>
      </c>
      <c r="AB13" s="321" t="s">
        <v>230</v>
      </c>
      <c r="AC13" s="321"/>
      <c r="AD13" s="321"/>
      <c r="AE13" s="321"/>
      <c r="AF13" s="321"/>
      <c r="AG13" s="322"/>
      <c r="AH13" s="323" t="s">
        <v>229</v>
      </c>
      <c r="AI13" s="321" t="s">
        <v>230</v>
      </c>
      <c r="AJ13" s="321"/>
      <c r="AK13" s="321"/>
      <c r="AL13" s="321"/>
      <c r="AM13" s="321"/>
      <c r="AN13" s="322"/>
      <c r="AO13" s="323" t="s">
        <v>229</v>
      </c>
      <c r="AP13" s="321" t="s">
        <v>230</v>
      </c>
      <c r="AQ13" s="321"/>
      <c r="AR13" s="321"/>
      <c r="AS13" s="321"/>
      <c r="AT13" s="321"/>
      <c r="AU13" s="322"/>
      <c r="AV13" s="323" t="s">
        <v>229</v>
      </c>
      <c r="AW13" s="321" t="s">
        <v>230</v>
      </c>
      <c r="AX13" s="321"/>
      <c r="AY13" s="321"/>
      <c r="AZ13" s="321"/>
      <c r="BA13" s="321"/>
      <c r="BB13" s="322"/>
      <c r="BC13" s="323" t="s">
        <v>229</v>
      </c>
      <c r="BD13" s="321" t="s">
        <v>230</v>
      </c>
      <c r="BE13" s="321"/>
      <c r="BF13" s="321"/>
      <c r="BG13" s="321"/>
      <c r="BH13" s="321"/>
      <c r="BI13" s="322"/>
      <c r="BJ13" s="323" t="s">
        <v>229</v>
      </c>
      <c r="BK13" s="321" t="s">
        <v>230</v>
      </c>
      <c r="BL13" s="321"/>
      <c r="BM13" s="321"/>
      <c r="BN13" s="321"/>
      <c r="BO13" s="321"/>
      <c r="BP13" s="322"/>
      <c r="BQ13" s="323" t="s">
        <v>229</v>
      </c>
      <c r="BR13" s="321" t="s">
        <v>230</v>
      </c>
      <c r="BS13" s="321"/>
      <c r="BT13" s="321"/>
      <c r="BU13" s="321"/>
      <c r="BV13" s="321"/>
      <c r="BW13" s="322"/>
      <c r="BX13" s="325" t="s">
        <v>229</v>
      </c>
      <c r="BY13" s="321" t="s">
        <v>230</v>
      </c>
      <c r="BZ13" s="321"/>
      <c r="CA13" s="321"/>
      <c r="CB13" s="321"/>
      <c r="CC13" s="321"/>
      <c r="CD13" s="322"/>
      <c r="CE13" s="325" t="s">
        <v>229</v>
      </c>
      <c r="CF13" s="321" t="s">
        <v>230</v>
      </c>
      <c r="CG13" s="321"/>
      <c r="CH13" s="321"/>
      <c r="CI13" s="321"/>
      <c r="CJ13" s="321"/>
      <c r="CK13" s="326"/>
    </row>
    <row r="14" spans="1:89" ht="15" customHeight="1">
      <c r="C14" s="67"/>
      <c r="D14" s="321"/>
      <c r="E14" s="321"/>
      <c r="F14" s="327"/>
      <c r="G14" s="169" t="s">
        <v>231</v>
      </c>
      <c r="H14" s="169" t="s">
        <v>232</v>
      </c>
      <c r="I14" s="169" t="s">
        <v>233</v>
      </c>
      <c r="J14" s="169" t="s">
        <v>234</v>
      </c>
      <c r="K14" s="169" t="s">
        <v>235</v>
      </c>
      <c r="L14" s="235" t="s">
        <v>236</v>
      </c>
      <c r="M14" s="324"/>
      <c r="N14" s="169" t="s">
        <v>231</v>
      </c>
      <c r="O14" s="169" t="s">
        <v>232</v>
      </c>
      <c r="P14" s="169" t="s">
        <v>233</v>
      </c>
      <c r="Q14" s="169" t="s">
        <v>234</v>
      </c>
      <c r="R14" s="169" t="s">
        <v>235</v>
      </c>
      <c r="S14" s="235" t="s">
        <v>236</v>
      </c>
      <c r="T14" s="324"/>
      <c r="U14" s="169" t="s">
        <v>231</v>
      </c>
      <c r="V14" s="169" t="s">
        <v>232</v>
      </c>
      <c r="W14" s="169" t="s">
        <v>233</v>
      </c>
      <c r="X14" s="169" t="s">
        <v>234</v>
      </c>
      <c r="Y14" s="169" t="s">
        <v>235</v>
      </c>
      <c r="Z14" s="235" t="s">
        <v>236</v>
      </c>
      <c r="AA14" s="324"/>
      <c r="AB14" s="169" t="s">
        <v>231</v>
      </c>
      <c r="AC14" s="169" t="s">
        <v>232</v>
      </c>
      <c r="AD14" s="169" t="s">
        <v>233</v>
      </c>
      <c r="AE14" s="169" t="s">
        <v>234</v>
      </c>
      <c r="AF14" s="169" t="s">
        <v>235</v>
      </c>
      <c r="AG14" s="235" t="s">
        <v>236</v>
      </c>
      <c r="AH14" s="324"/>
      <c r="AI14" s="169" t="s">
        <v>231</v>
      </c>
      <c r="AJ14" s="169" t="s">
        <v>232</v>
      </c>
      <c r="AK14" s="169" t="s">
        <v>233</v>
      </c>
      <c r="AL14" s="169" t="s">
        <v>234</v>
      </c>
      <c r="AM14" s="169" t="s">
        <v>235</v>
      </c>
      <c r="AN14" s="235" t="s">
        <v>236</v>
      </c>
      <c r="AO14" s="324"/>
      <c r="AP14" s="169" t="s">
        <v>231</v>
      </c>
      <c r="AQ14" s="169" t="s">
        <v>232</v>
      </c>
      <c r="AR14" s="169" t="s">
        <v>233</v>
      </c>
      <c r="AS14" s="169" t="s">
        <v>234</v>
      </c>
      <c r="AT14" s="169" t="s">
        <v>235</v>
      </c>
      <c r="AU14" s="235" t="s">
        <v>236</v>
      </c>
      <c r="AV14" s="324"/>
      <c r="AW14" s="169" t="s">
        <v>231</v>
      </c>
      <c r="AX14" s="169" t="s">
        <v>232</v>
      </c>
      <c r="AY14" s="169" t="s">
        <v>233</v>
      </c>
      <c r="AZ14" s="169" t="s">
        <v>234</v>
      </c>
      <c r="BA14" s="169" t="s">
        <v>235</v>
      </c>
      <c r="BB14" s="235" t="s">
        <v>236</v>
      </c>
      <c r="BC14" s="324"/>
      <c r="BD14" s="169" t="s">
        <v>231</v>
      </c>
      <c r="BE14" s="169" t="s">
        <v>232</v>
      </c>
      <c r="BF14" s="169" t="s">
        <v>233</v>
      </c>
      <c r="BG14" s="169" t="s">
        <v>234</v>
      </c>
      <c r="BH14" s="169" t="s">
        <v>235</v>
      </c>
      <c r="BI14" s="235" t="s">
        <v>236</v>
      </c>
      <c r="BJ14" s="324"/>
      <c r="BK14" s="169" t="s">
        <v>231</v>
      </c>
      <c r="BL14" s="169" t="s">
        <v>232</v>
      </c>
      <c r="BM14" s="169" t="s">
        <v>233</v>
      </c>
      <c r="BN14" s="169" t="s">
        <v>234</v>
      </c>
      <c r="BO14" s="169" t="s">
        <v>235</v>
      </c>
      <c r="BP14" s="235" t="s">
        <v>236</v>
      </c>
      <c r="BQ14" s="324"/>
      <c r="BR14" s="169" t="s">
        <v>231</v>
      </c>
      <c r="BS14" s="169" t="s">
        <v>232</v>
      </c>
      <c r="BT14" s="169" t="s">
        <v>233</v>
      </c>
      <c r="BU14" s="169" t="s">
        <v>234</v>
      </c>
      <c r="BV14" s="169" t="s">
        <v>235</v>
      </c>
      <c r="BW14" s="235" t="s">
        <v>236</v>
      </c>
      <c r="BX14" s="328"/>
      <c r="BY14" s="169" t="s">
        <v>231</v>
      </c>
      <c r="BZ14" s="169" t="s">
        <v>232</v>
      </c>
      <c r="CA14" s="169" t="s">
        <v>233</v>
      </c>
      <c r="CB14" s="169" t="s">
        <v>234</v>
      </c>
      <c r="CC14" s="169" t="s">
        <v>235</v>
      </c>
      <c r="CD14" s="235" t="s">
        <v>236</v>
      </c>
      <c r="CE14" s="325"/>
      <c r="CF14" s="170" t="s">
        <v>231</v>
      </c>
      <c r="CG14" s="170" t="s">
        <v>232</v>
      </c>
      <c r="CH14" s="170" t="s">
        <v>233</v>
      </c>
      <c r="CI14" s="170" t="s">
        <v>234</v>
      </c>
      <c r="CJ14" s="170" t="s">
        <v>235</v>
      </c>
      <c r="CK14" s="171" t="s">
        <v>236</v>
      </c>
    </row>
    <row r="15" spans="1:89" ht="12" customHeight="1">
      <c r="D15" s="172">
        <v>1</v>
      </c>
      <c r="E15" s="172">
        <v>2</v>
      </c>
      <c r="F15" s="172">
        <v>3</v>
      </c>
      <c r="G15" s="172">
        <v>4</v>
      </c>
      <c r="H15" s="172">
        <v>5</v>
      </c>
      <c r="I15" s="172">
        <v>6</v>
      </c>
      <c r="J15" s="172">
        <v>7</v>
      </c>
      <c r="K15" s="172">
        <v>8</v>
      </c>
      <c r="L15" s="172">
        <v>9</v>
      </c>
      <c r="M15" s="172">
        <v>10</v>
      </c>
      <c r="N15" s="172">
        <v>11</v>
      </c>
      <c r="O15" s="172">
        <v>12</v>
      </c>
      <c r="P15" s="172">
        <v>13</v>
      </c>
      <c r="Q15" s="172">
        <v>14</v>
      </c>
      <c r="R15" s="172">
        <v>15</v>
      </c>
      <c r="S15" s="172">
        <v>16</v>
      </c>
      <c r="T15" s="172">
        <v>17</v>
      </c>
      <c r="U15" s="172">
        <v>18</v>
      </c>
      <c r="V15" s="172">
        <v>19</v>
      </c>
      <c r="W15" s="172">
        <v>20</v>
      </c>
      <c r="X15" s="172">
        <v>21</v>
      </c>
      <c r="Y15" s="172">
        <v>22</v>
      </c>
      <c r="Z15" s="172">
        <v>23</v>
      </c>
      <c r="AA15" s="172">
        <v>24</v>
      </c>
      <c r="AB15" s="172">
        <v>25</v>
      </c>
      <c r="AC15" s="172">
        <v>26</v>
      </c>
      <c r="AD15" s="172">
        <v>27</v>
      </c>
      <c r="AE15" s="172">
        <v>28</v>
      </c>
      <c r="AF15" s="172">
        <v>29</v>
      </c>
      <c r="AG15" s="172">
        <v>30</v>
      </c>
      <c r="AH15" s="172">
        <v>31</v>
      </c>
      <c r="AI15" s="172">
        <v>32</v>
      </c>
      <c r="AJ15" s="172">
        <v>33</v>
      </c>
      <c r="AK15" s="172">
        <v>34</v>
      </c>
      <c r="AL15" s="172">
        <v>35</v>
      </c>
      <c r="AM15" s="172">
        <v>36</v>
      </c>
      <c r="AN15" s="172">
        <v>37</v>
      </c>
      <c r="AO15" s="172">
        <v>38</v>
      </c>
      <c r="AP15" s="172">
        <v>39</v>
      </c>
      <c r="AQ15" s="172">
        <v>40</v>
      </c>
      <c r="AR15" s="172">
        <v>41</v>
      </c>
      <c r="AS15" s="172">
        <v>42</v>
      </c>
      <c r="AT15" s="172">
        <v>43</v>
      </c>
      <c r="AU15" s="172">
        <v>44</v>
      </c>
      <c r="AV15" s="172">
        <v>45</v>
      </c>
      <c r="AW15" s="172">
        <v>46</v>
      </c>
      <c r="AX15" s="172">
        <v>47</v>
      </c>
      <c r="AY15" s="172">
        <v>48</v>
      </c>
      <c r="AZ15" s="172">
        <v>49</v>
      </c>
      <c r="BA15" s="172">
        <v>50</v>
      </c>
      <c r="BB15" s="172">
        <v>51</v>
      </c>
      <c r="BC15" s="172">
        <v>52</v>
      </c>
      <c r="BD15" s="172">
        <v>53</v>
      </c>
      <c r="BE15" s="172">
        <v>54</v>
      </c>
      <c r="BF15" s="172">
        <v>55</v>
      </c>
      <c r="BG15" s="172">
        <v>56</v>
      </c>
      <c r="BH15" s="172">
        <v>57</v>
      </c>
      <c r="BI15" s="172">
        <v>58</v>
      </c>
      <c r="BJ15" s="172">
        <v>59</v>
      </c>
      <c r="BK15" s="172">
        <v>60</v>
      </c>
      <c r="BL15" s="172">
        <v>61</v>
      </c>
      <c r="BM15" s="172">
        <v>62</v>
      </c>
      <c r="BN15" s="172">
        <v>63</v>
      </c>
      <c r="BO15" s="172">
        <v>64</v>
      </c>
      <c r="BP15" s="172">
        <v>65</v>
      </c>
      <c r="BQ15" s="172">
        <v>66</v>
      </c>
      <c r="BR15" s="172">
        <v>67</v>
      </c>
      <c r="BS15" s="172">
        <v>68</v>
      </c>
      <c r="BT15" s="172">
        <v>69</v>
      </c>
      <c r="BU15" s="172">
        <v>70</v>
      </c>
      <c r="BV15" s="172">
        <v>71</v>
      </c>
      <c r="BW15" s="172">
        <v>72</v>
      </c>
      <c r="BX15" s="172">
        <v>73</v>
      </c>
      <c r="BY15" s="172">
        <v>74</v>
      </c>
      <c r="BZ15" s="172">
        <v>75</v>
      </c>
      <c r="CA15" s="172">
        <v>76</v>
      </c>
      <c r="CB15" s="172">
        <v>77</v>
      </c>
      <c r="CC15" s="172">
        <v>78</v>
      </c>
      <c r="CD15" s="172">
        <v>79</v>
      </c>
      <c r="CE15" s="172">
        <v>80</v>
      </c>
      <c r="CF15" s="172">
        <v>81</v>
      </c>
      <c r="CG15" s="172">
        <v>82</v>
      </c>
      <c r="CH15" s="172">
        <v>83</v>
      </c>
      <c r="CI15" s="172">
        <v>84</v>
      </c>
      <c r="CJ15" s="172">
        <v>85</v>
      </c>
      <c r="CK15" s="172">
        <v>86</v>
      </c>
    </row>
    <row r="16" spans="1:89" ht="33.75">
      <c r="C16" s="67"/>
      <c r="D16" s="174" t="s">
        <v>237</v>
      </c>
      <c r="E16" s="170">
        <v>100</v>
      </c>
      <c r="F16" s="257">
        <f>SUM(F17:F23)</f>
        <v>0</v>
      </c>
      <c r="G16" s="257">
        <f t="shared" ref="G16:BR16" si="0">SUM(G17:G23)</f>
        <v>0</v>
      </c>
      <c r="H16" s="257">
        <f t="shared" si="0"/>
        <v>0</v>
      </c>
      <c r="I16" s="257">
        <f t="shared" si="0"/>
        <v>0</v>
      </c>
      <c r="J16" s="257">
        <f t="shared" si="0"/>
        <v>0</v>
      </c>
      <c r="K16" s="257">
        <f t="shared" si="0"/>
        <v>0</v>
      </c>
      <c r="L16" s="259">
        <f t="shared" si="0"/>
        <v>0</v>
      </c>
      <c r="M16" s="257">
        <f t="shared" si="0"/>
        <v>0</v>
      </c>
      <c r="N16" s="257">
        <f t="shared" si="0"/>
        <v>0</v>
      </c>
      <c r="O16" s="257">
        <f t="shared" si="0"/>
        <v>0</v>
      </c>
      <c r="P16" s="257">
        <f t="shared" si="0"/>
        <v>0</v>
      </c>
      <c r="Q16" s="257">
        <f t="shared" si="0"/>
        <v>0</v>
      </c>
      <c r="R16" s="257">
        <f t="shared" si="0"/>
        <v>0</v>
      </c>
      <c r="S16" s="259">
        <f t="shared" si="0"/>
        <v>0</v>
      </c>
      <c r="T16" s="257">
        <f t="shared" si="0"/>
        <v>0</v>
      </c>
      <c r="U16" s="257">
        <f t="shared" si="0"/>
        <v>0</v>
      </c>
      <c r="V16" s="257">
        <f t="shared" si="0"/>
        <v>0</v>
      </c>
      <c r="W16" s="257">
        <f t="shared" si="0"/>
        <v>0</v>
      </c>
      <c r="X16" s="257">
        <f t="shared" si="0"/>
        <v>0</v>
      </c>
      <c r="Y16" s="257">
        <f t="shared" si="0"/>
        <v>0</v>
      </c>
      <c r="Z16" s="259">
        <f t="shared" si="0"/>
        <v>0</v>
      </c>
      <c r="AA16" s="257">
        <f t="shared" si="0"/>
        <v>0</v>
      </c>
      <c r="AB16" s="257">
        <f t="shared" si="0"/>
        <v>0</v>
      </c>
      <c r="AC16" s="257">
        <f t="shared" si="0"/>
        <v>0</v>
      </c>
      <c r="AD16" s="257">
        <f t="shared" si="0"/>
        <v>0</v>
      </c>
      <c r="AE16" s="257">
        <f t="shared" si="0"/>
        <v>0</v>
      </c>
      <c r="AF16" s="257">
        <f t="shared" si="0"/>
        <v>0</v>
      </c>
      <c r="AG16" s="259">
        <f t="shared" si="0"/>
        <v>0</v>
      </c>
      <c r="AH16" s="257">
        <f t="shared" si="0"/>
        <v>0</v>
      </c>
      <c r="AI16" s="257">
        <f t="shared" si="0"/>
        <v>0</v>
      </c>
      <c r="AJ16" s="257">
        <f t="shared" si="0"/>
        <v>0</v>
      </c>
      <c r="AK16" s="257">
        <f t="shared" si="0"/>
        <v>0</v>
      </c>
      <c r="AL16" s="257">
        <f t="shared" si="0"/>
        <v>0</v>
      </c>
      <c r="AM16" s="257">
        <f t="shared" si="0"/>
        <v>0</v>
      </c>
      <c r="AN16" s="259">
        <f t="shared" si="0"/>
        <v>0</v>
      </c>
      <c r="AO16" s="257">
        <f t="shared" si="0"/>
        <v>0</v>
      </c>
      <c r="AP16" s="257">
        <f t="shared" si="0"/>
        <v>0</v>
      </c>
      <c r="AQ16" s="257">
        <f t="shared" si="0"/>
        <v>0</v>
      </c>
      <c r="AR16" s="257">
        <f t="shared" si="0"/>
        <v>0</v>
      </c>
      <c r="AS16" s="257">
        <f t="shared" si="0"/>
        <v>0</v>
      </c>
      <c r="AT16" s="257">
        <f t="shared" si="0"/>
        <v>0</v>
      </c>
      <c r="AU16" s="259">
        <f t="shared" si="0"/>
        <v>0</v>
      </c>
      <c r="AV16" s="257">
        <f t="shared" si="0"/>
        <v>0</v>
      </c>
      <c r="AW16" s="257">
        <f t="shared" si="0"/>
        <v>0</v>
      </c>
      <c r="AX16" s="257">
        <f t="shared" si="0"/>
        <v>0</v>
      </c>
      <c r="AY16" s="257">
        <f t="shared" si="0"/>
        <v>0</v>
      </c>
      <c r="AZ16" s="257">
        <f t="shared" si="0"/>
        <v>0</v>
      </c>
      <c r="BA16" s="257">
        <f t="shared" si="0"/>
        <v>0</v>
      </c>
      <c r="BB16" s="259">
        <f t="shared" si="0"/>
        <v>0</v>
      </c>
      <c r="BC16" s="257">
        <f t="shared" si="0"/>
        <v>0</v>
      </c>
      <c r="BD16" s="257">
        <f t="shared" si="0"/>
        <v>0</v>
      </c>
      <c r="BE16" s="257">
        <f t="shared" si="0"/>
        <v>0</v>
      </c>
      <c r="BF16" s="257">
        <f t="shared" si="0"/>
        <v>0</v>
      </c>
      <c r="BG16" s="257">
        <f t="shared" si="0"/>
        <v>0</v>
      </c>
      <c r="BH16" s="257">
        <f t="shared" si="0"/>
        <v>0</v>
      </c>
      <c r="BI16" s="259">
        <f t="shared" si="0"/>
        <v>0</v>
      </c>
      <c r="BJ16" s="257">
        <f t="shared" si="0"/>
        <v>0</v>
      </c>
      <c r="BK16" s="257">
        <f t="shared" si="0"/>
        <v>0</v>
      </c>
      <c r="BL16" s="257">
        <f t="shared" si="0"/>
        <v>0</v>
      </c>
      <c r="BM16" s="257">
        <f t="shared" si="0"/>
        <v>0</v>
      </c>
      <c r="BN16" s="257">
        <f t="shared" si="0"/>
        <v>0</v>
      </c>
      <c r="BO16" s="257">
        <f t="shared" si="0"/>
        <v>0</v>
      </c>
      <c r="BP16" s="259">
        <f t="shared" si="0"/>
        <v>0</v>
      </c>
      <c r="BQ16" s="258">
        <f t="shared" si="0"/>
        <v>0</v>
      </c>
      <c r="BR16" s="257">
        <f t="shared" si="0"/>
        <v>0</v>
      </c>
      <c r="BS16" s="257">
        <f t="shared" ref="BS16:CK16" si="1">SUM(BS17:BS23)</f>
        <v>0</v>
      </c>
      <c r="BT16" s="257">
        <f t="shared" si="1"/>
        <v>0</v>
      </c>
      <c r="BU16" s="257">
        <f t="shared" si="1"/>
        <v>0</v>
      </c>
      <c r="BV16" s="257">
        <f t="shared" si="1"/>
        <v>0</v>
      </c>
      <c r="BW16" s="259">
        <f t="shared" si="1"/>
        <v>0</v>
      </c>
      <c r="BX16" s="257">
        <f t="shared" si="1"/>
        <v>0</v>
      </c>
      <c r="BY16" s="257">
        <f t="shared" si="1"/>
        <v>0</v>
      </c>
      <c r="BZ16" s="257">
        <f t="shared" si="1"/>
        <v>0</v>
      </c>
      <c r="CA16" s="257">
        <f t="shared" si="1"/>
        <v>0</v>
      </c>
      <c r="CB16" s="257">
        <f t="shared" si="1"/>
        <v>0</v>
      </c>
      <c r="CC16" s="257">
        <f t="shared" si="1"/>
        <v>0</v>
      </c>
      <c r="CD16" s="259">
        <f t="shared" si="1"/>
        <v>0</v>
      </c>
      <c r="CE16" s="257">
        <f t="shared" si="1"/>
        <v>0</v>
      </c>
      <c r="CF16" s="257">
        <f t="shared" si="1"/>
        <v>0</v>
      </c>
      <c r="CG16" s="257">
        <f t="shared" si="1"/>
        <v>0</v>
      </c>
      <c r="CH16" s="257">
        <f t="shared" si="1"/>
        <v>0</v>
      </c>
      <c r="CI16" s="257">
        <f t="shared" si="1"/>
        <v>0</v>
      </c>
      <c r="CJ16" s="257">
        <f t="shared" si="1"/>
        <v>0</v>
      </c>
      <c r="CK16" s="260">
        <f t="shared" si="1"/>
        <v>0</v>
      </c>
    </row>
    <row r="17" spans="3:89" ht="22.5">
      <c r="C17" s="67"/>
      <c r="D17" s="174" t="s">
        <v>238</v>
      </c>
      <c r="E17" s="170">
        <v>111</v>
      </c>
      <c r="F17" s="224">
        <f>SUM(G17:L17)</f>
        <v>0</v>
      </c>
      <c r="G17" s="214"/>
      <c r="H17" s="214"/>
      <c r="I17" s="214"/>
      <c r="J17" s="214"/>
      <c r="K17" s="214"/>
      <c r="L17" s="236"/>
      <c r="M17" s="224">
        <f>SUM(N17:S17)</f>
        <v>0</v>
      </c>
      <c r="N17" s="214"/>
      <c r="O17" s="214"/>
      <c r="P17" s="214"/>
      <c r="Q17" s="214"/>
      <c r="R17" s="214"/>
      <c r="S17" s="236"/>
      <c r="T17" s="224">
        <f>SUM(U17:Z17)</f>
        <v>0</v>
      </c>
      <c r="U17" s="214"/>
      <c r="V17" s="214"/>
      <c r="W17" s="214"/>
      <c r="X17" s="214"/>
      <c r="Y17" s="214"/>
      <c r="Z17" s="236"/>
      <c r="AA17" s="224">
        <f>SUM(AB17:AG17)</f>
        <v>0</v>
      </c>
      <c r="AB17" s="214"/>
      <c r="AC17" s="214"/>
      <c r="AD17" s="214"/>
      <c r="AE17" s="214"/>
      <c r="AF17" s="214"/>
      <c r="AG17" s="236"/>
      <c r="AH17" s="224">
        <f>SUM(AI17:AN17)</f>
        <v>0</v>
      </c>
      <c r="AI17" s="214"/>
      <c r="AJ17" s="214"/>
      <c r="AK17" s="214"/>
      <c r="AL17" s="214"/>
      <c r="AM17" s="214"/>
      <c r="AN17" s="236"/>
      <c r="AO17" s="224">
        <f>SUM(AP17:AU17)</f>
        <v>0</v>
      </c>
      <c r="AP17" s="214"/>
      <c r="AQ17" s="214"/>
      <c r="AR17" s="214"/>
      <c r="AS17" s="214"/>
      <c r="AT17" s="214"/>
      <c r="AU17" s="236"/>
      <c r="AV17" s="224">
        <f>SUM(AW17:BB17)</f>
        <v>0</v>
      </c>
      <c r="AW17" s="214"/>
      <c r="AX17" s="214"/>
      <c r="AY17" s="214"/>
      <c r="AZ17" s="214"/>
      <c r="BA17" s="214"/>
      <c r="BB17" s="236"/>
      <c r="BC17" s="224">
        <f>SUM(BD17:BI17)</f>
        <v>0</v>
      </c>
      <c r="BD17" s="214"/>
      <c r="BE17" s="214"/>
      <c r="BF17" s="214"/>
      <c r="BG17" s="214"/>
      <c r="BH17" s="214"/>
      <c r="BI17" s="236"/>
      <c r="BJ17" s="224">
        <f>SUM(BK17:BP17)</f>
        <v>0</v>
      </c>
      <c r="BK17" s="224">
        <f>AI17+U17+G17</f>
        <v>0</v>
      </c>
      <c r="BL17" s="224">
        <f t="shared" ref="BL17:BP23" si="2">AJ17+V17+H17</f>
        <v>0</v>
      </c>
      <c r="BM17" s="224">
        <f t="shared" si="2"/>
        <v>0</v>
      </c>
      <c r="BN17" s="224">
        <f t="shared" si="2"/>
        <v>0</v>
      </c>
      <c r="BO17" s="224">
        <f t="shared" si="2"/>
        <v>0</v>
      </c>
      <c r="BP17" s="225">
        <f t="shared" si="2"/>
        <v>0</v>
      </c>
      <c r="BQ17" s="227">
        <f>SUM(BR17:BW17)</f>
        <v>0</v>
      </c>
      <c r="BR17" s="224">
        <f t="shared" ref="BR17:BW23" si="3">AP17+AB17+N17</f>
        <v>0</v>
      </c>
      <c r="BS17" s="224">
        <f t="shared" si="3"/>
        <v>0</v>
      </c>
      <c r="BT17" s="224">
        <f t="shared" si="3"/>
        <v>0</v>
      </c>
      <c r="BU17" s="224">
        <f t="shared" si="3"/>
        <v>0</v>
      </c>
      <c r="BV17" s="224">
        <f t="shared" si="3"/>
        <v>0</v>
      </c>
      <c r="BW17" s="225">
        <f t="shared" si="3"/>
        <v>0</v>
      </c>
      <c r="BX17" s="224">
        <f>SUM(BY17:CD17)</f>
        <v>0</v>
      </c>
      <c r="BY17" s="214"/>
      <c r="BZ17" s="214"/>
      <c r="CA17" s="214"/>
      <c r="CB17" s="214"/>
      <c r="CC17" s="214"/>
      <c r="CD17" s="236"/>
      <c r="CE17" s="224">
        <f>SUM(CF17:CK17)</f>
        <v>0</v>
      </c>
      <c r="CF17" s="214"/>
      <c r="CG17" s="214"/>
      <c r="CH17" s="214"/>
      <c r="CI17" s="214"/>
      <c r="CJ17" s="214"/>
      <c r="CK17" s="221"/>
    </row>
    <row r="18" spans="3:89" ht="22.5">
      <c r="C18" s="67"/>
      <c r="D18" s="174" t="s">
        <v>239</v>
      </c>
      <c r="E18" s="170">
        <v>121</v>
      </c>
      <c r="F18" s="224">
        <f t="shared" ref="F18:F23" si="4">SUM(G18:L18)</f>
        <v>0</v>
      </c>
      <c r="G18" s="214"/>
      <c r="H18" s="214"/>
      <c r="I18" s="214"/>
      <c r="J18" s="214"/>
      <c r="K18" s="214"/>
      <c r="L18" s="236"/>
      <c r="M18" s="224">
        <f t="shared" ref="M18:M23" si="5">SUM(N18:S18)</f>
        <v>0</v>
      </c>
      <c r="N18" s="214"/>
      <c r="O18" s="214"/>
      <c r="P18" s="214"/>
      <c r="Q18" s="214"/>
      <c r="R18" s="214"/>
      <c r="S18" s="236"/>
      <c r="T18" s="224">
        <f t="shared" ref="T18:T23" si="6">SUM(U18:Z18)</f>
        <v>0</v>
      </c>
      <c r="U18" s="214"/>
      <c r="V18" s="214"/>
      <c r="W18" s="214"/>
      <c r="X18" s="214"/>
      <c r="Y18" s="214"/>
      <c r="Z18" s="236"/>
      <c r="AA18" s="224">
        <f t="shared" ref="AA18:AA23" si="7">SUM(AB18:AG18)</f>
        <v>0</v>
      </c>
      <c r="AB18" s="214"/>
      <c r="AC18" s="214"/>
      <c r="AD18" s="214"/>
      <c r="AE18" s="214"/>
      <c r="AF18" s="214"/>
      <c r="AG18" s="236"/>
      <c r="AH18" s="224">
        <f t="shared" ref="AH18:AH23" si="8">SUM(AI18:AN18)</f>
        <v>0</v>
      </c>
      <c r="AI18" s="214"/>
      <c r="AJ18" s="214"/>
      <c r="AK18" s="214"/>
      <c r="AL18" s="214"/>
      <c r="AM18" s="214"/>
      <c r="AN18" s="236"/>
      <c r="AO18" s="224">
        <f t="shared" ref="AO18:AO23" si="9">SUM(AP18:AU18)</f>
        <v>0</v>
      </c>
      <c r="AP18" s="214"/>
      <c r="AQ18" s="214"/>
      <c r="AR18" s="214"/>
      <c r="AS18" s="214"/>
      <c r="AT18" s="214"/>
      <c r="AU18" s="236"/>
      <c r="AV18" s="224">
        <f t="shared" ref="AV18:AV23" si="10">SUM(AW18:BB18)</f>
        <v>0</v>
      </c>
      <c r="AW18" s="214"/>
      <c r="AX18" s="214"/>
      <c r="AY18" s="214"/>
      <c r="AZ18" s="214"/>
      <c r="BA18" s="214"/>
      <c r="BB18" s="236"/>
      <c r="BC18" s="224">
        <f t="shared" ref="BC18:BC23" si="11">SUM(BD18:BI18)</f>
        <v>0</v>
      </c>
      <c r="BD18" s="214"/>
      <c r="BE18" s="214"/>
      <c r="BF18" s="214"/>
      <c r="BG18" s="214"/>
      <c r="BH18" s="214"/>
      <c r="BI18" s="236"/>
      <c r="BJ18" s="224">
        <f t="shared" ref="BJ18:BJ23" si="12">SUM(BK18:BP18)</f>
        <v>0</v>
      </c>
      <c r="BK18" s="224">
        <f t="shared" ref="BK18:BK23" si="13">AI18+U18+G18</f>
        <v>0</v>
      </c>
      <c r="BL18" s="224">
        <f t="shared" si="2"/>
        <v>0</v>
      </c>
      <c r="BM18" s="224">
        <f t="shared" si="2"/>
        <v>0</v>
      </c>
      <c r="BN18" s="224">
        <f t="shared" si="2"/>
        <v>0</v>
      </c>
      <c r="BO18" s="224">
        <f t="shared" si="2"/>
        <v>0</v>
      </c>
      <c r="BP18" s="225">
        <f t="shared" si="2"/>
        <v>0</v>
      </c>
      <c r="BQ18" s="227">
        <f t="shared" ref="BQ18:BQ23" si="14">SUM(BR18:BW18)</f>
        <v>0</v>
      </c>
      <c r="BR18" s="224">
        <f t="shared" si="3"/>
        <v>0</v>
      </c>
      <c r="BS18" s="224">
        <f t="shared" si="3"/>
        <v>0</v>
      </c>
      <c r="BT18" s="224">
        <f t="shared" si="3"/>
        <v>0</v>
      </c>
      <c r="BU18" s="224">
        <f t="shared" si="3"/>
        <v>0</v>
      </c>
      <c r="BV18" s="224">
        <f t="shared" si="3"/>
        <v>0</v>
      </c>
      <c r="BW18" s="225">
        <f t="shared" si="3"/>
        <v>0</v>
      </c>
      <c r="BX18" s="224">
        <f t="shared" ref="BX18:BX23" si="15">SUM(BY18:CD18)</f>
        <v>0</v>
      </c>
      <c r="BY18" s="214"/>
      <c r="BZ18" s="214"/>
      <c r="CA18" s="214"/>
      <c r="CB18" s="214"/>
      <c r="CC18" s="214"/>
      <c r="CD18" s="236"/>
      <c r="CE18" s="224">
        <f t="shared" ref="CE18:CE23" si="16">SUM(CF18:CK18)</f>
        <v>0</v>
      </c>
      <c r="CF18" s="214"/>
      <c r="CG18" s="214"/>
      <c r="CH18" s="214"/>
      <c r="CI18" s="214"/>
      <c r="CJ18" s="214"/>
      <c r="CK18" s="221"/>
    </row>
    <row r="19" spans="3:89" ht="15" customHeight="1">
      <c r="C19" s="67"/>
      <c r="D19" s="174" t="s">
        <v>240</v>
      </c>
      <c r="E19" s="170">
        <v>131</v>
      </c>
      <c r="F19" s="224">
        <f t="shared" si="4"/>
        <v>0</v>
      </c>
      <c r="G19" s="214"/>
      <c r="H19" s="214"/>
      <c r="I19" s="214"/>
      <c r="J19" s="214"/>
      <c r="K19" s="214"/>
      <c r="L19" s="236"/>
      <c r="M19" s="224">
        <f t="shared" si="5"/>
        <v>0</v>
      </c>
      <c r="N19" s="214"/>
      <c r="O19" s="214"/>
      <c r="P19" s="214"/>
      <c r="Q19" s="214"/>
      <c r="R19" s="214"/>
      <c r="S19" s="236"/>
      <c r="T19" s="224">
        <f t="shared" si="6"/>
        <v>0</v>
      </c>
      <c r="U19" s="214"/>
      <c r="V19" s="214"/>
      <c r="W19" s="214"/>
      <c r="X19" s="214"/>
      <c r="Y19" s="214"/>
      <c r="Z19" s="236"/>
      <c r="AA19" s="224">
        <f t="shared" si="7"/>
        <v>0</v>
      </c>
      <c r="AB19" s="214"/>
      <c r="AC19" s="214"/>
      <c r="AD19" s="214"/>
      <c r="AE19" s="214"/>
      <c r="AF19" s="214"/>
      <c r="AG19" s="236"/>
      <c r="AH19" s="224">
        <f t="shared" si="8"/>
        <v>0</v>
      </c>
      <c r="AI19" s="214"/>
      <c r="AJ19" s="214"/>
      <c r="AK19" s="214"/>
      <c r="AL19" s="214"/>
      <c r="AM19" s="214"/>
      <c r="AN19" s="236"/>
      <c r="AO19" s="224">
        <f t="shared" si="9"/>
        <v>0</v>
      </c>
      <c r="AP19" s="214"/>
      <c r="AQ19" s="214"/>
      <c r="AR19" s="214"/>
      <c r="AS19" s="214"/>
      <c r="AT19" s="214"/>
      <c r="AU19" s="236"/>
      <c r="AV19" s="224">
        <f t="shared" si="10"/>
        <v>0</v>
      </c>
      <c r="AW19" s="214"/>
      <c r="AX19" s="214"/>
      <c r="AY19" s="214"/>
      <c r="AZ19" s="214"/>
      <c r="BA19" s="214"/>
      <c r="BB19" s="236"/>
      <c r="BC19" s="224">
        <f t="shared" si="11"/>
        <v>0</v>
      </c>
      <c r="BD19" s="214"/>
      <c r="BE19" s="214"/>
      <c r="BF19" s="214"/>
      <c r="BG19" s="214"/>
      <c r="BH19" s="214"/>
      <c r="BI19" s="236"/>
      <c r="BJ19" s="224">
        <f t="shared" si="12"/>
        <v>0</v>
      </c>
      <c r="BK19" s="224">
        <f t="shared" si="13"/>
        <v>0</v>
      </c>
      <c r="BL19" s="224">
        <f t="shared" si="2"/>
        <v>0</v>
      </c>
      <c r="BM19" s="224">
        <f t="shared" si="2"/>
        <v>0</v>
      </c>
      <c r="BN19" s="224">
        <f t="shared" si="2"/>
        <v>0</v>
      </c>
      <c r="BO19" s="224">
        <f t="shared" si="2"/>
        <v>0</v>
      </c>
      <c r="BP19" s="225">
        <f t="shared" si="2"/>
        <v>0</v>
      </c>
      <c r="BQ19" s="227">
        <f t="shared" si="14"/>
        <v>0</v>
      </c>
      <c r="BR19" s="224">
        <f t="shared" si="3"/>
        <v>0</v>
      </c>
      <c r="BS19" s="224">
        <f t="shared" si="3"/>
        <v>0</v>
      </c>
      <c r="BT19" s="224">
        <f t="shared" si="3"/>
        <v>0</v>
      </c>
      <c r="BU19" s="224">
        <f t="shared" si="3"/>
        <v>0</v>
      </c>
      <c r="BV19" s="224">
        <f t="shared" si="3"/>
        <v>0</v>
      </c>
      <c r="BW19" s="225">
        <f t="shared" si="3"/>
        <v>0</v>
      </c>
      <c r="BX19" s="224">
        <f t="shared" si="15"/>
        <v>0</v>
      </c>
      <c r="BY19" s="214"/>
      <c r="BZ19" s="214"/>
      <c r="CA19" s="214"/>
      <c r="CB19" s="214"/>
      <c r="CC19" s="214"/>
      <c r="CD19" s="236"/>
      <c r="CE19" s="224">
        <f t="shared" si="16"/>
        <v>0</v>
      </c>
      <c r="CF19" s="214"/>
      <c r="CG19" s="214"/>
      <c r="CH19" s="214"/>
      <c r="CI19" s="214"/>
      <c r="CJ19" s="214"/>
      <c r="CK19" s="221"/>
    </row>
    <row r="20" spans="3:89" ht="15" customHeight="1">
      <c r="C20" s="67"/>
      <c r="D20" s="174" t="s">
        <v>242</v>
      </c>
      <c r="E20" s="170">
        <v>141</v>
      </c>
      <c r="F20" s="224">
        <f t="shared" si="4"/>
        <v>0</v>
      </c>
      <c r="G20" s="214"/>
      <c r="H20" s="214"/>
      <c r="I20" s="214"/>
      <c r="J20" s="214"/>
      <c r="K20" s="214"/>
      <c r="L20" s="236"/>
      <c r="M20" s="224">
        <f t="shared" si="5"/>
        <v>0</v>
      </c>
      <c r="N20" s="214"/>
      <c r="O20" s="214"/>
      <c r="P20" s="214"/>
      <c r="Q20" s="214"/>
      <c r="R20" s="214"/>
      <c r="S20" s="236"/>
      <c r="T20" s="224">
        <f t="shared" si="6"/>
        <v>0</v>
      </c>
      <c r="U20" s="214"/>
      <c r="V20" s="214"/>
      <c r="W20" s="214"/>
      <c r="X20" s="214"/>
      <c r="Y20" s="214"/>
      <c r="Z20" s="236"/>
      <c r="AA20" s="224">
        <f t="shared" si="7"/>
        <v>0</v>
      </c>
      <c r="AB20" s="214"/>
      <c r="AC20" s="214"/>
      <c r="AD20" s="214"/>
      <c r="AE20" s="214"/>
      <c r="AF20" s="214"/>
      <c r="AG20" s="236"/>
      <c r="AH20" s="224">
        <f t="shared" si="8"/>
        <v>0</v>
      </c>
      <c r="AI20" s="214"/>
      <c r="AJ20" s="214"/>
      <c r="AK20" s="214"/>
      <c r="AL20" s="214"/>
      <c r="AM20" s="214"/>
      <c r="AN20" s="236"/>
      <c r="AO20" s="224">
        <f t="shared" si="9"/>
        <v>0</v>
      </c>
      <c r="AP20" s="214"/>
      <c r="AQ20" s="214"/>
      <c r="AR20" s="214"/>
      <c r="AS20" s="214"/>
      <c r="AT20" s="214"/>
      <c r="AU20" s="236"/>
      <c r="AV20" s="224">
        <f t="shared" si="10"/>
        <v>0</v>
      </c>
      <c r="AW20" s="214"/>
      <c r="AX20" s="214"/>
      <c r="AY20" s="214"/>
      <c r="AZ20" s="214"/>
      <c r="BA20" s="214"/>
      <c r="BB20" s="236"/>
      <c r="BC20" s="224">
        <f t="shared" si="11"/>
        <v>0</v>
      </c>
      <c r="BD20" s="214"/>
      <c r="BE20" s="214"/>
      <c r="BF20" s="214"/>
      <c r="BG20" s="214"/>
      <c r="BH20" s="214"/>
      <c r="BI20" s="236"/>
      <c r="BJ20" s="224">
        <f t="shared" si="12"/>
        <v>0</v>
      </c>
      <c r="BK20" s="224">
        <f t="shared" si="13"/>
        <v>0</v>
      </c>
      <c r="BL20" s="224">
        <f t="shared" si="2"/>
        <v>0</v>
      </c>
      <c r="BM20" s="224">
        <f t="shared" si="2"/>
        <v>0</v>
      </c>
      <c r="BN20" s="224">
        <f t="shared" si="2"/>
        <v>0</v>
      </c>
      <c r="BO20" s="224">
        <f t="shared" si="2"/>
        <v>0</v>
      </c>
      <c r="BP20" s="225">
        <f t="shared" si="2"/>
        <v>0</v>
      </c>
      <c r="BQ20" s="227">
        <f t="shared" si="14"/>
        <v>0</v>
      </c>
      <c r="BR20" s="224">
        <f t="shared" si="3"/>
        <v>0</v>
      </c>
      <c r="BS20" s="224">
        <f t="shared" si="3"/>
        <v>0</v>
      </c>
      <c r="BT20" s="224">
        <f t="shared" si="3"/>
        <v>0</v>
      </c>
      <c r="BU20" s="224">
        <f t="shared" si="3"/>
        <v>0</v>
      </c>
      <c r="BV20" s="224">
        <f t="shared" si="3"/>
        <v>0</v>
      </c>
      <c r="BW20" s="225">
        <f t="shared" si="3"/>
        <v>0</v>
      </c>
      <c r="BX20" s="224">
        <f t="shared" si="15"/>
        <v>0</v>
      </c>
      <c r="BY20" s="214"/>
      <c r="BZ20" s="214"/>
      <c r="CA20" s="214"/>
      <c r="CB20" s="214"/>
      <c r="CC20" s="214"/>
      <c r="CD20" s="236"/>
      <c r="CE20" s="224">
        <f t="shared" si="16"/>
        <v>0</v>
      </c>
      <c r="CF20" s="214"/>
      <c r="CG20" s="214"/>
      <c r="CH20" s="214"/>
      <c r="CI20" s="214"/>
      <c r="CJ20" s="214"/>
      <c r="CK20" s="221"/>
    </row>
    <row r="21" spans="3:89" ht="15" customHeight="1">
      <c r="C21" s="67"/>
      <c r="D21" s="174" t="s">
        <v>246</v>
      </c>
      <c r="E21" s="170">
        <v>151</v>
      </c>
      <c r="F21" s="224">
        <f t="shared" si="4"/>
        <v>0</v>
      </c>
      <c r="G21" s="214"/>
      <c r="H21" s="214"/>
      <c r="I21" s="214"/>
      <c r="J21" s="214"/>
      <c r="K21" s="214"/>
      <c r="L21" s="236"/>
      <c r="M21" s="224">
        <f t="shared" si="5"/>
        <v>0</v>
      </c>
      <c r="N21" s="214"/>
      <c r="O21" s="214"/>
      <c r="P21" s="214"/>
      <c r="Q21" s="214"/>
      <c r="R21" s="214"/>
      <c r="S21" s="236"/>
      <c r="T21" s="224">
        <f t="shared" si="6"/>
        <v>0</v>
      </c>
      <c r="U21" s="214"/>
      <c r="V21" s="214"/>
      <c r="W21" s="214"/>
      <c r="X21" s="214"/>
      <c r="Y21" s="214"/>
      <c r="Z21" s="236"/>
      <c r="AA21" s="224">
        <f t="shared" si="7"/>
        <v>0</v>
      </c>
      <c r="AB21" s="214"/>
      <c r="AC21" s="214"/>
      <c r="AD21" s="214"/>
      <c r="AE21" s="214"/>
      <c r="AF21" s="214"/>
      <c r="AG21" s="236"/>
      <c r="AH21" s="224">
        <f t="shared" si="8"/>
        <v>0</v>
      </c>
      <c r="AI21" s="214"/>
      <c r="AJ21" s="214"/>
      <c r="AK21" s="214"/>
      <c r="AL21" s="214"/>
      <c r="AM21" s="214"/>
      <c r="AN21" s="236"/>
      <c r="AO21" s="224">
        <f t="shared" si="9"/>
        <v>0</v>
      </c>
      <c r="AP21" s="214"/>
      <c r="AQ21" s="214"/>
      <c r="AR21" s="214"/>
      <c r="AS21" s="214"/>
      <c r="AT21" s="214"/>
      <c r="AU21" s="236"/>
      <c r="AV21" s="224">
        <f t="shared" si="10"/>
        <v>0</v>
      </c>
      <c r="AW21" s="214"/>
      <c r="AX21" s="214"/>
      <c r="AY21" s="214"/>
      <c r="AZ21" s="214"/>
      <c r="BA21" s="214"/>
      <c r="BB21" s="236"/>
      <c r="BC21" s="224">
        <f t="shared" si="11"/>
        <v>0</v>
      </c>
      <c r="BD21" s="214"/>
      <c r="BE21" s="214"/>
      <c r="BF21" s="214"/>
      <c r="BG21" s="214"/>
      <c r="BH21" s="214"/>
      <c r="BI21" s="236"/>
      <c r="BJ21" s="224">
        <f t="shared" si="12"/>
        <v>0</v>
      </c>
      <c r="BK21" s="224">
        <f>AI21+U21+G21</f>
        <v>0</v>
      </c>
      <c r="BL21" s="224">
        <f t="shared" si="2"/>
        <v>0</v>
      </c>
      <c r="BM21" s="224">
        <f t="shared" si="2"/>
        <v>0</v>
      </c>
      <c r="BN21" s="224">
        <f t="shared" si="2"/>
        <v>0</v>
      </c>
      <c r="BO21" s="224">
        <f t="shared" si="2"/>
        <v>0</v>
      </c>
      <c r="BP21" s="225">
        <f t="shared" si="2"/>
        <v>0</v>
      </c>
      <c r="BQ21" s="227">
        <f t="shared" si="14"/>
        <v>0</v>
      </c>
      <c r="BR21" s="224">
        <f t="shared" si="3"/>
        <v>0</v>
      </c>
      <c r="BS21" s="224">
        <f t="shared" si="3"/>
        <v>0</v>
      </c>
      <c r="BT21" s="224">
        <f t="shared" si="3"/>
        <v>0</v>
      </c>
      <c r="BU21" s="224">
        <f t="shared" si="3"/>
        <v>0</v>
      </c>
      <c r="BV21" s="224">
        <f t="shared" si="3"/>
        <v>0</v>
      </c>
      <c r="BW21" s="225">
        <f t="shared" si="3"/>
        <v>0</v>
      </c>
      <c r="BX21" s="224">
        <f t="shared" si="15"/>
        <v>0</v>
      </c>
      <c r="BY21" s="214"/>
      <c r="BZ21" s="214"/>
      <c r="CA21" s="214"/>
      <c r="CB21" s="214"/>
      <c r="CC21" s="214"/>
      <c r="CD21" s="236"/>
      <c r="CE21" s="224">
        <f t="shared" si="16"/>
        <v>0</v>
      </c>
      <c r="CF21" s="214"/>
      <c r="CG21" s="214"/>
      <c r="CH21" s="214"/>
      <c r="CI21" s="214"/>
      <c r="CJ21" s="214"/>
      <c r="CK21" s="221"/>
    </row>
    <row r="22" spans="3:89" ht="15" customHeight="1">
      <c r="C22" s="67"/>
      <c r="D22" s="174" t="s">
        <v>244</v>
      </c>
      <c r="E22" s="170">
        <v>161</v>
      </c>
      <c r="F22" s="224">
        <f t="shared" si="4"/>
        <v>0</v>
      </c>
      <c r="G22" s="214"/>
      <c r="H22" s="214"/>
      <c r="I22" s="214"/>
      <c r="J22" s="214"/>
      <c r="K22" s="214"/>
      <c r="L22" s="236"/>
      <c r="M22" s="224">
        <f t="shared" si="5"/>
        <v>0</v>
      </c>
      <c r="N22" s="214"/>
      <c r="O22" s="214"/>
      <c r="P22" s="214"/>
      <c r="Q22" s="214"/>
      <c r="R22" s="214"/>
      <c r="S22" s="236"/>
      <c r="T22" s="224">
        <f t="shared" si="6"/>
        <v>0</v>
      </c>
      <c r="U22" s="214"/>
      <c r="V22" s="214"/>
      <c r="W22" s="214"/>
      <c r="X22" s="214"/>
      <c r="Y22" s="214"/>
      <c r="Z22" s="236"/>
      <c r="AA22" s="224">
        <f t="shared" si="7"/>
        <v>0</v>
      </c>
      <c r="AB22" s="214"/>
      <c r="AC22" s="214"/>
      <c r="AD22" s="214"/>
      <c r="AE22" s="214"/>
      <c r="AF22" s="214"/>
      <c r="AG22" s="236"/>
      <c r="AH22" s="224">
        <f t="shared" si="8"/>
        <v>0</v>
      </c>
      <c r="AI22" s="214"/>
      <c r="AJ22" s="214"/>
      <c r="AK22" s="214"/>
      <c r="AL22" s="214"/>
      <c r="AM22" s="214"/>
      <c r="AN22" s="236"/>
      <c r="AO22" s="224">
        <f t="shared" si="9"/>
        <v>0</v>
      </c>
      <c r="AP22" s="214"/>
      <c r="AQ22" s="214"/>
      <c r="AR22" s="214"/>
      <c r="AS22" s="214"/>
      <c r="AT22" s="214"/>
      <c r="AU22" s="236"/>
      <c r="AV22" s="224">
        <f t="shared" si="10"/>
        <v>0</v>
      </c>
      <c r="AW22" s="214"/>
      <c r="AX22" s="214"/>
      <c r="AY22" s="214"/>
      <c r="AZ22" s="214"/>
      <c r="BA22" s="214"/>
      <c r="BB22" s="236"/>
      <c r="BC22" s="224">
        <f t="shared" si="11"/>
        <v>0</v>
      </c>
      <c r="BD22" s="214"/>
      <c r="BE22" s="214"/>
      <c r="BF22" s="214"/>
      <c r="BG22" s="214"/>
      <c r="BH22" s="214"/>
      <c r="BI22" s="236"/>
      <c r="BJ22" s="224">
        <f t="shared" si="12"/>
        <v>0</v>
      </c>
      <c r="BK22" s="224">
        <f t="shared" si="13"/>
        <v>0</v>
      </c>
      <c r="BL22" s="224">
        <f t="shared" si="2"/>
        <v>0</v>
      </c>
      <c r="BM22" s="224">
        <f t="shared" si="2"/>
        <v>0</v>
      </c>
      <c r="BN22" s="224">
        <f t="shared" si="2"/>
        <v>0</v>
      </c>
      <c r="BO22" s="224">
        <f t="shared" si="2"/>
        <v>0</v>
      </c>
      <c r="BP22" s="225">
        <f t="shared" si="2"/>
        <v>0</v>
      </c>
      <c r="BQ22" s="227">
        <f t="shared" si="14"/>
        <v>0</v>
      </c>
      <c r="BR22" s="224">
        <f t="shared" si="3"/>
        <v>0</v>
      </c>
      <c r="BS22" s="224">
        <f t="shared" si="3"/>
        <v>0</v>
      </c>
      <c r="BT22" s="224">
        <f t="shared" si="3"/>
        <v>0</v>
      </c>
      <c r="BU22" s="224">
        <f t="shared" si="3"/>
        <v>0</v>
      </c>
      <c r="BV22" s="224">
        <f t="shared" si="3"/>
        <v>0</v>
      </c>
      <c r="BW22" s="225">
        <f t="shared" si="3"/>
        <v>0</v>
      </c>
      <c r="BX22" s="224">
        <f t="shared" si="15"/>
        <v>0</v>
      </c>
      <c r="BY22" s="214"/>
      <c r="BZ22" s="214"/>
      <c r="CA22" s="214"/>
      <c r="CB22" s="214"/>
      <c r="CC22" s="214"/>
      <c r="CD22" s="236"/>
      <c r="CE22" s="224">
        <f t="shared" si="16"/>
        <v>0</v>
      </c>
      <c r="CF22" s="214"/>
      <c r="CG22" s="214"/>
      <c r="CH22" s="214"/>
      <c r="CI22" s="214"/>
      <c r="CJ22" s="214"/>
      <c r="CK22" s="221"/>
    </row>
    <row r="23" spans="3:89" ht="15" customHeight="1">
      <c r="C23" s="67"/>
      <c r="D23" s="174" t="s">
        <v>241</v>
      </c>
      <c r="E23" s="170">
        <v>171</v>
      </c>
      <c r="F23" s="224">
        <f t="shared" si="4"/>
        <v>0</v>
      </c>
      <c r="G23" s="214"/>
      <c r="H23" s="214"/>
      <c r="I23" s="214"/>
      <c r="J23" s="214"/>
      <c r="K23" s="214"/>
      <c r="L23" s="236"/>
      <c r="M23" s="224">
        <f t="shared" si="5"/>
        <v>0</v>
      </c>
      <c r="N23" s="214"/>
      <c r="O23" s="214"/>
      <c r="P23" s="214"/>
      <c r="Q23" s="214"/>
      <c r="R23" s="214"/>
      <c r="S23" s="236"/>
      <c r="T23" s="224">
        <f t="shared" si="6"/>
        <v>0</v>
      </c>
      <c r="U23" s="214"/>
      <c r="V23" s="214"/>
      <c r="W23" s="214"/>
      <c r="X23" s="214"/>
      <c r="Y23" s="214"/>
      <c r="Z23" s="236"/>
      <c r="AA23" s="224">
        <f t="shared" si="7"/>
        <v>0</v>
      </c>
      <c r="AB23" s="214"/>
      <c r="AC23" s="214"/>
      <c r="AD23" s="214"/>
      <c r="AE23" s="214"/>
      <c r="AF23" s="214"/>
      <c r="AG23" s="236"/>
      <c r="AH23" s="224">
        <f t="shared" si="8"/>
        <v>0</v>
      </c>
      <c r="AI23" s="214"/>
      <c r="AJ23" s="214"/>
      <c r="AK23" s="214"/>
      <c r="AL23" s="214"/>
      <c r="AM23" s="214"/>
      <c r="AN23" s="236"/>
      <c r="AO23" s="224">
        <f t="shared" si="9"/>
        <v>0</v>
      </c>
      <c r="AP23" s="214"/>
      <c r="AQ23" s="214"/>
      <c r="AR23" s="214"/>
      <c r="AS23" s="214"/>
      <c r="AT23" s="214"/>
      <c r="AU23" s="236"/>
      <c r="AV23" s="224">
        <f t="shared" si="10"/>
        <v>0</v>
      </c>
      <c r="AW23" s="214"/>
      <c r="AX23" s="214"/>
      <c r="AY23" s="214"/>
      <c r="AZ23" s="214"/>
      <c r="BA23" s="214"/>
      <c r="BB23" s="236"/>
      <c r="BC23" s="224">
        <f t="shared" si="11"/>
        <v>0</v>
      </c>
      <c r="BD23" s="214"/>
      <c r="BE23" s="214"/>
      <c r="BF23" s="214"/>
      <c r="BG23" s="214"/>
      <c r="BH23" s="214"/>
      <c r="BI23" s="236"/>
      <c r="BJ23" s="224">
        <f t="shared" si="12"/>
        <v>0</v>
      </c>
      <c r="BK23" s="224">
        <f t="shared" si="13"/>
        <v>0</v>
      </c>
      <c r="BL23" s="224">
        <f t="shared" si="2"/>
        <v>0</v>
      </c>
      <c r="BM23" s="224">
        <f t="shared" si="2"/>
        <v>0</v>
      </c>
      <c r="BN23" s="224">
        <f t="shared" si="2"/>
        <v>0</v>
      </c>
      <c r="BO23" s="224">
        <f t="shared" si="2"/>
        <v>0</v>
      </c>
      <c r="BP23" s="225">
        <f t="shared" si="2"/>
        <v>0</v>
      </c>
      <c r="BQ23" s="227">
        <f t="shared" si="14"/>
        <v>0</v>
      </c>
      <c r="BR23" s="224">
        <f t="shared" si="3"/>
        <v>0</v>
      </c>
      <c r="BS23" s="224">
        <f t="shared" si="3"/>
        <v>0</v>
      </c>
      <c r="BT23" s="224">
        <f t="shared" si="3"/>
        <v>0</v>
      </c>
      <c r="BU23" s="224">
        <f t="shared" si="3"/>
        <v>0</v>
      </c>
      <c r="BV23" s="224">
        <f t="shared" si="3"/>
        <v>0</v>
      </c>
      <c r="BW23" s="225">
        <f t="shared" si="3"/>
        <v>0</v>
      </c>
      <c r="BX23" s="224">
        <f t="shared" si="15"/>
        <v>0</v>
      </c>
      <c r="BY23" s="214"/>
      <c r="BZ23" s="214"/>
      <c r="CA23" s="214"/>
      <c r="CB23" s="214"/>
      <c r="CC23" s="214"/>
      <c r="CD23" s="236"/>
      <c r="CE23" s="224">
        <f t="shared" si="16"/>
        <v>0</v>
      </c>
      <c r="CF23" s="214"/>
      <c r="CG23" s="214"/>
      <c r="CH23" s="214"/>
      <c r="CI23" s="214"/>
      <c r="CJ23" s="214"/>
      <c r="CK23" s="221"/>
    </row>
    <row r="24" spans="3:89" ht="33.75">
      <c r="C24" s="67"/>
      <c r="D24" s="174" t="s">
        <v>245</v>
      </c>
      <c r="E24" s="170">
        <v>200</v>
      </c>
      <c r="F24" s="257">
        <f t="shared" ref="F24:AK24" si="17">SUM(F25:F31)</f>
        <v>0</v>
      </c>
      <c r="G24" s="257">
        <f t="shared" si="17"/>
        <v>0</v>
      </c>
      <c r="H24" s="257">
        <f t="shared" si="17"/>
        <v>0</v>
      </c>
      <c r="I24" s="257">
        <f t="shared" si="17"/>
        <v>0</v>
      </c>
      <c r="J24" s="257">
        <f t="shared" si="17"/>
        <v>0</v>
      </c>
      <c r="K24" s="257">
        <f t="shared" si="17"/>
        <v>0</v>
      </c>
      <c r="L24" s="259">
        <f t="shared" si="17"/>
        <v>0</v>
      </c>
      <c r="M24" s="257">
        <f t="shared" si="17"/>
        <v>0</v>
      </c>
      <c r="N24" s="257">
        <f t="shared" si="17"/>
        <v>0</v>
      </c>
      <c r="O24" s="257">
        <f t="shared" si="17"/>
        <v>0</v>
      </c>
      <c r="P24" s="257">
        <f t="shared" si="17"/>
        <v>0</v>
      </c>
      <c r="Q24" s="257">
        <f t="shared" si="17"/>
        <v>0</v>
      </c>
      <c r="R24" s="257">
        <f t="shared" si="17"/>
        <v>0</v>
      </c>
      <c r="S24" s="259">
        <f t="shared" si="17"/>
        <v>0</v>
      </c>
      <c r="T24" s="257">
        <f t="shared" si="17"/>
        <v>0</v>
      </c>
      <c r="U24" s="257">
        <f t="shared" si="17"/>
        <v>0</v>
      </c>
      <c r="V24" s="257">
        <f t="shared" si="17"/>
        <v>0</v>
      </c>
      <c r="W24" s="257">
        <f t="shared" si="17"/>
        <v>0</v>
      </c>
      <c r="X24" s="257">
        <f t="shared" si="17"/>
        <v>0</v>
      </c>
      <c r="Y24" s="257">
        <f t="shared" si="17"/>
        <v>0</v>
      </c>
      <c r="Z24" s="259">
        <f t="shared" si="17"/>
        <v>0</v>
      </c>
      <c r="AA24" s="257">
        <f t="shared" si="17"/>
        <v>0</v>
      </c>
      <c r="AB24" s="257">
        <f t="shared" si="17"/>
        <v>0</v>
      </c>
      <c r="AC24" s="257">
        <f t="shared" si="17"/>
        <v>0</v>
      </c>
      <c r="AD24" s="257">
        <f t="shared" si="17"/>
        <v>0</v>
      </c>
      <c r="AE24" s="257">
        <f t="shared" si="17"/>
        <v>0</v>
      </c>
      <c r="AF24" s="257">
        <f t="shared" si="17"/>
        <v>0</v>
      </c>
      <c r="AG24" s="259">
        <f t="shared" si="17"/>
        <v>0</v>
      </c>
      <c r="AH24" s="257">
        <f t="shared" si="17"/>
        <v>0</v>
      </c>
      <c r="AI24" s="257">
        <f t="shared" si="17"/>
        <v>0</v>
      </c>
      <c r="AJ24" s="257">
        <f t="shared" si="17"/>
        <v>0</v>
      </c>
      <c r="AK24" s="257">
        <f t="shared" si="17"/>
        <v>0</v>
      </c>
      <c r="AL24" s="257">
        <f t="shared" ref="AL24:BQ24" si="18">SUM(AL25:AL31)</f>
        <v>0</v>
      </c>
      <c r="AM24" s="257">
        <f t="shared" si="18"/>
        <v>0</v>
      </c>
      <c r="AN24" s="259">
        <f t="shared" si="18"/>
        <v>0</v>
      </c>
      <c r="AO24" s="257">
        <f t="shared" si="18"/>
        <v>0</v>
      </c>
      <c r="AP24" s="257">
        <f t="shared" si="18"/>
        <v>0</v>
      </c>
      <c r="AQ24" s="257">
        <f t="shared" si="18"/>
        <v>0</v>
      </c>
      <c r="AR24" s="257">
        <f t="shared" si="18"/>
        <v>0</v>
      </c>
      <c r="AS24" s="257">
        <f t="shared" si="18"/>
        <v>0</v>
      </c>
      <c r="AT24" s="257">
        <f t="shared" si="18"/>
        <v>0</v>
      </c>
      <c r="AU24" s="259">
        <f t="shared" si="18"/>
        <v>0</v>
      </c>
      <c r="AV24" s="257">
        <f t="shared" si="18"/>
        <v>0</v>
      </c>
      <c r="AW24" s="257">
        <f t="shared" si="18"/>
        <v>0</v>
      </c>
      <c r="AX24" s="257">
        <f t="shared" si="18"/>
        <v>0</v>
      </c>
      <c r="AY24" s="257">
        <f t="shared" si="18"/>
        <v>0</v>
      </c>
      <c r="AZ24" s="257">
        <f t="shared" si="18"/>
        <v>0</v>
      </c>
      <c r="BA24" s="257">
        <f t="shared" si="18"/>
        <v>0</v>
      </c>
      <c r="BB24" s="259">
        <f t="shared" si="18"/>
        <v>0</v>
      </c>
      <c r="BC24" s="257">
        <f t="shared" si="18"/>
        <v>0</v>
      </c>
      <c r="BD24" s="257">
        <f t="shared" si="18"/>
        <v>0</v>
      </c>
      <c r="BE24" s="257">
        <f t="shared" si="18"/>
        <v>0</v>
      </c>
      <c r="BF24" s="257">
        <f t="shared" si="18"/>
        <v>0</v>
      </c>
      <c r="BG24" s="257">
        <f t="shared" si="18"/>
        <v>0</v>
      </c>
      <c r="BH24" s="257">
        <f t="shared" si="18"/>
        <v>0</v>
      </c>
      <c r="BI24" s="259">
        <f t="shared" si="18"/>
        <v>0</v>
      </c>
      <c r="BJ24" s="257">
        <f t="shared" si="18"/>
        <v>0</v>
      </c>
      <c r="BK24" s="257">
        <f t="shared" si="18"/>
        <v>0</v>
      </c>
      <c r="BL24" s="257">
        <f t="shared" si="18"/>
        <v>0</v>
      </c>
      <c r="BM24" s="257">
        <f t="shared" si="18"/>
        <v>0</v>
      </c>
      <c r="BN24" s="257">
        <f t="shared" si="18"/>
        <v>0</v>
      </c>
      <c r="BO24" s="257">
        <f t="shared" si="18"/>
        <v>0</v>
      </c>
      <c r="BP24" s="259">
        <f t="shared" si="18"/>
        <v>0</v>
      </c>
      <c r="BQ24" s="257">
        <f t="shared" si="18"/>
        <v>0</v>
      </c>
      <c r="BR24" s="257">
        <f t="shared" ref="BR24:CK24" si="19">SUM(BR25:BR31)</f>
        <v>0</v>
      </c>
      <c r="BS24" s="257">
        <f t="shared" si="19"/>
        <v>0</v>
      </c>
      <c r="BT24" s="257">
        <f t="shared" si="19"/>
        <v>0</v>
      </c>
      <c r="BU24" s="257">
        <f t="shared" si="19"/>
        <v>0</v>
      </c>
      <c r="BV24" s="257">
        <f t="shared" si="19"/>
        <v>0</v>
      </c>
      <c r="BW24" s="259">
        <f t="shared" si="19"/>
        <v>0</v>
      </c>
      <c r="BX24" s="257">
        <f t="shared" si="19"/>
        <v>0</v>
      </c>
      <c r="BY24" s="257">
        <f t="shared" si="19"/>
        <v>0</v>
      </c>
      <c r="BZ24" s="257">
        <f t="shared" si="19"/>
        <v>0</v>
      </c>
      <c r="CA24" s="257">
        <f t="shared" si="19"/>
        <v>0</v>
      </c>
      <c r="CB24" s="257">
        <f t="shared" si="19"/>
        <v>0</v>
      </c>
      <c r="CC24" s="257">
        <f t="shared" si="19"/>
        <v>0</v>
      </c>
      <c r="CD24" s="259">
        <f t="shared" si="19"/>
        <v>0</v>
      </c>
      <c r="CE24" s="257">
        <f t="shared" si="19"/>
        <v>0</v>
      </c>
      <c r="CF24" s="257">
        <f t="shared" si="19"/>
        <v>0</v>
      </c>
      <c r="CG24" s="257">
        <f t="shared" si="19"/>
        <v>0</v>
      </c>
      <c r="CH24" s="257">
        <f t="shared" si="19"/>
        <v>0</v>
      </c>
      <c r="CI24" s="257">
        <f t="shared" si="19"/>
        <v>0</v>
      </c>
      <c r="CJ24" s="257">
        <f t="shared" si="19"/>
        <v>0</v>
      </c>
      <c r="CK24" s="261">
        <f t="shared" si="19"/>
        <v>0</v>
      </c>
    </row>
    <row r="25" spans="3:89" ht="22.5">
      <c r="C25" s="67"/>
      <c r="D25" s="174" t="s">
        <v>238</v>
      </c>
      <c r="E25" s="170">
        <v>211</v>
      </c>
      <c r="F25" s="224">
        <f>SUM(G25:L25)</f>
        <v>0</v>
      </c>
      <c r="G25" s="214"/>
      <c r="H25" s="214"/>
      <c r="I25" s="214"/>
      <c r="J25" s="214"/>
      <c r="K25" s="214"/>
      <c r="L25" s="236"/>
      <c r="M25" s="224">
        <f>SUM(N25:S25)</f>
        <v>0</v>
      </c>
      <c r="N25" s="214"/>
      <c r="O25" s="214"/>
      <c r="P25" s="214"/>
      <c r="Q25" s="214"/>
      <c r="R25" s="214"/>
      <c r="S25" s="236"/>
      <c r="T25" s="224">
        <f>SUM(U25:Z25)</f>
        <v>0</v>
      </c>
      <c r="U25" s="214"/>
      <c r="V25" s="214"/>
      <c r="W25" s="214"/>
      <c r="X25" s="214"/>
      <c r="Y25" s="214"/>
      <c r="Z25" s="236"/>
      <c r="AA25" s="224">
        <f>SUM(AB25:AG25)</f>
        <v>0</v>
      </c>
      <c r="AB25" s="214"/>
      <c r="AC25" s="214"/>
      <c r="AD25" s="214"/>
      <c r="AE25" s="214"/>
      <c r="AF25" s="214"/>
      <c r="AG25" s="236"/>
      <c r="AH25" s="224">
        <f>SUM(AI25:AN25)</f>
        <v>0</v>
      </c>
      <c r="AI25" s="214"/>
      <c r="AJ25" s="214"/>
      <c r="AK25" s="214"/>
      <c r="AL25" s="214"/>
      <c r="AM25" s="214"/>
      <c r="AN25" s="236"/>
      <c r="AO25" s="224">
        <f>SUM(AP25:AU25)</f>
        <v>0</v>
      </c>
      <c r="AP25" s="214"/>
      <c r="AQ25" s="214"/>
      <c r="AR25" s="214"/>
      <c r="AS25" s="214"/>
      <c r="AT25" s="214"/>
      <c r="AU25" s="236"/>
      <c r="AV25" s="224">
        <f>SUM(AW25:BB25)</f>
        <v>0</v>
      </c>
      <c r="AW25" s="214"/>
      <c r="AX25" s="214"/>
      <c r="AY25" s="214"/>
      <c r="AZ25" s="214"/>
      <c r="BA25" s="214"/>
      <c r="BB25" s="236"/>
      <c r="BC25" s="224">
        <f>SUM(BD25:BI25)</f>
        <v>0</v>
      </c>
      <c r="BD25" s="214"/>
      <c r="BE25" s="214"/>
      <c r="BF25" s="214"/>
      <c r="BG25" s="214"/>
      <c r="BH25" s="214"/>
      <c r="BI25" s="236"/>
      <c r="BJ25" s="224">
        <f>SUM(BK25:BP25)</f>
        <v>0</v>
      </c>
      <c r="BK25" s="224">
        <f t="shared" ref="BK25:BK31" si="20">AI25+U25+G25</f>
        <v>0</v>
      </c>
      <c r="BL25" s="224">
        <f t="shared" ref="BL25:BL31" si="21">AJ25+V25+H25</f>
        <v>0</v>
      </c>
      <c r="BM25" s="224">
        <f t="shared" ref="BM25:BM31" si="22">AK25+W25+I25</f>
        <v>0</v>
      </c>
      <c r="BN25" s="224">
        <f t="shared" ref="BN25:BN31" si="23">AL25+X25+J25</f>
        <v>0</v>
      </c>
      <c r="BO25" s="224">
        <f t="shared" ref="BO25:BO31" si="24">AM25+Y25+K25</f>
        <v>0</v>
      </c>
      <c r="BP25" s="225">
        <f t="shared" ref="BP25:BP31" si="25">AN25+Z25+L25</f>
        <v>0</v>
      </c>
      <c r="BQ25" s="224">
        <f>SUM(BR25:BW25)</f>
        <v>0</v>
      </c>
      <c r="BR25" s="224">
        <f t="shared" ref="BR25:BR31" si="26">AP25+AB25+N25</f>
        <v>0</v>
      </c>
      <c r="BS25" s="224">
        <f t="shared" ref="BS25:BS31" si="27">AQ25+AC25+O25</f>
        <v>0</v>
      </c>
      <c r="BT25" s="224">
        <f t="shared" ref="BT25:BT31" si="28">AR25+AD25+P25</f>
        <v>0</v>
      </c>
      <c r="BU25" s="224">
        <f t="shared" ref="BU25:BU31" si="29">AS25+AE25+Q25</f>
        <v>0</v>
      </c>
      <c r="BV25" s="224">
        <f t="shared" ref="BV25:BV31" si="30">AT25+AF25+R25</f>
        <v>0</v>
      </c>
      <c r="BW25" s="225">
        <f t="shared" ref="BW25:BW31" si="31">AU25+AG25+S25</f>
        <v>0</v>
      </c>
      <c r="BX25" s="224">
        <f>SUM(BY25:CD25)</f>
        <v>0</v>
      </c>
      <c r="BY25" s="214"/>
      <c r="BZ25" s="214"/>
      <c r="CA25" s="214"/>
      <c r="CB25" s="214"/>
      <c r="CC25" s="214"/>
      <c r="CD25" s="236"/>
      <c r="CE25" s="224">
        <f>SUM(CF25:CK25)</f>
        <v>0</v>
      </c>
      <c r="CF25" s="214"/>
      <c r="CG25" s="214"/>
      <c r="CH25" s="214"/>
      <c r="CI25" s="214"/>
      <c r="CJ25" s="214"/>
      <c r="CK25" s="221"/>
    </row>
    <row r="26" spans="3:89" ht="22.5">
      <c r="C26" s="67"/>
      <c r="D26" s="174" t="s">
        <v>239</v>
      </c>
      <c r="E26" s="170">
        <v>221</v>
      </c>
      <c r="F26" s="224">
        <f t="shared" ref="F26:F31" si="32">SUM(G26:L26)</f>
        <v>0</v>
      </c>
      <c r="G26" s="214"/>
      <c r="H26" s="214"/>
      <c r="I26" s="214"/>
      <c r="J26" s="214"/>
      <c r="K26" s="214"/>
      <c r="L26" s="236"/>
      <c r="M26" s="224">
        <f t="shared" ref="M26:M31" si="33">SUM(N26:S26)</f>
        <v>0</v>
      </c>
      <c r="N26" s="214"/>
      <c r="O26" s="214"/>
      <c r="P26" s="214"/>
      <c r="Q26" s="214"/>
      <c r="R26" s="214"/>
      <c r="S26" s="236"/>
      <c r="T26" s="224">
        <f t="shared" ref="T26:T31" si="34">SUM(U26:Z26)</f>
        <v>0</v>
      </c>
      <c r="U26" s="214"/>
      <c r="V26" s="214"/>
      <c r="W26" s="214"/>
      <c r="X26" s="214"/>
      <c r="Y26" s="214"/>
      <c r="Z26" s="236"/>
      <c r="AA26" s="224">
        <f t="shared" ref="AA26:AA31" si="35">SUM(AB26:AG26)</f>
        <v>0</v>
      </c>
      <c r="AB26" s="214"/>
      <c r="AC26" s="214"/>
      <c r="AD26" s="214"/>
      <c r="AE26" s="214"/>
      <c r="AF26" s="214"/>
      <c r="AG26" s="236"/>
      <c r="AH26" s="224">
        <f t="shared" ref="AH26:AH31" si="36">SUM(AI26:AN26)</f>
        <v>0</v>
      </c>
      <c r="AI26" s="214"/>
      <c r="AJ26" s="214"/>
      <c r="AK26" s="214"/>
      <c r="AL26" s="214"/>
      <c r="AM26" s="214"/>
      <c r="AN26" s="236"/>
      <c r="AO26" s="224">
        <f t="shared" ref="AO26:AO31" si="37">SUM(AP26:AU26)</f>
        <v>0</v>
      </c>
      <c r="AP26" s="214"/>
      <c r="AQ26" s="214"/>
      <c r="AR26" s="214"/>
      <c r="AS26" s="214"/>
      <c r="AT26" s="214"/>
      <c r="AU26" s="236"/>
      <c r="AV26" s="224">
        <f t="shared" ref="AV26:AV31" si="38">SUM(AW26:BB26)</f>
        <v>0</v>
      </c>
      <c r="AW26" s="214"/>
      <c r="AX26" s="214"/>
      <c r="AY26" s="214"/>
      <c r="AZ26" s="214"/>
      <c r="BA26" s="214"/>
      <c r="BB26" s="236"/>
      <c r="BC26" s="224">
        <f t="shared" ref="BC26:BC31" si="39">SUM(BD26:BI26)</f>
        <v>0</v>
      </c>
      <c r="BD26" s="214"/>
      <c r="BE26" s="214"/>
      <c r="BF26" s="214"/>
      <c r="BG26" s="214"/>
      <c r="BH26" s="214"/>
      <c r="BI26" s="236"/>
      <c r="BJ26" s="224">
        <f t="shared" ref="BJ26:BJ31" si="40">SUM(BK26:BP26)</f>
        <v>0</v>
      </c>
      <c r="BK26" s="224">
        <f t="shared" si="20"/>
        <v>0</v>
      </c>
      <c r="BL26" s="224">
        <f t="shared" si="21"/>
        <v>0</v>
      </c>
      <c r="BM26" s="224">
        <f t="shared" si="22"/>
        <v>0</v>
      </c>
      <c r="BN26" s="224">
        <f t="shared" si="23"/>
        <v>0</v>
      </c>
      <c r="BO26" s="224">
        <f t="shared" si="24"/>
        <v>0</v>
      </c>
      <c r="BP26" s="225">
        <f t="shared" si="25"/>
        <v>0</v>
      </c>
      <c r="BQ26" s="224">
        <f t="shared" ref="BQ26:BQ31" si="41">SUM(BR26:BW26)</f>
        <v>0</v>
      </c>
      <c r="BR26" s="224">
        <f t="shared" si="26"/>
        <v>0</v>
      </c>
      <c r="BS26" s="224">
        <f t="shared" si="27"/>
        <v>0</v>
      </c>
      <c r="BT26" s="224">
        <f t="shared" si="28"/>
        <v>0</v>
      </c>
      <c r="BU26" s="224">
        <f t="shared" si="29"/>
        <v>0</v>
      </c>
      <c r="BV26" s="224">
        <f t="shared" si="30"/>
        <v>0</v>
      </c>
      <c r="BW26" s="225">
        <f t="shared" si="31"/>
        <v>0</v>
      </c>
      <c r="BX26" s="224">
        <f t="shared" ref="BX26:BX31" si="42">SUM(BY26:CD26)</f>
        <v>0</v>
      </c>
      <c r="BY26" s="214"/>
      <c r="BZ26" s="214"/>
      <c r="CA26" s="214"/>
      <c r="CB26" s="214"/>
      <c r="CC26" s="214"/>
      <c r="CD26" s="236"/>
      <c r="CE26" s="224">
        <f t="shared" ref="CE26:CE31" si="43">SUM(CF26:CK26)</f>
        <v>0</v>
      </c>
      <c r="CF26" s="214"/>
      <c r="CG26" s="214"/>
      <c r="CH26" s="214"/>
      <c r="CI26" s="214"/>
      <c r="CJ26" s="214"/>
      <c r="CK26" s="221"/>
    </row>
    <row r="27" spans="3:89" ht="15" customHeight="1">
      <c r="C27" s="67"/>
      <c r="D27" s="174" t="s">
        <v>240</v>
      </c>
      <c r="E27" s="170">
        <v>231</v>
      </c>
      <c r="F27" s="224">
        <f t="shared" si="32"/>
        <v>0</v>
      </c>
      <c r="G27" s="214"/>
      <c r="H27" s="214"/>
      <c r="I27" s="214"/>
      <c r="J27" s="214"/>
      <c r="K27" s="214"/>
      <c r="L27" s="236"/>
      <c r="M27" s="224">
        <f t="shared" si="33"/>
        <v>0</v>
      </c>
      <c r="N27" s="214"/>
      <c r="O27" s="214"/>
      <c r="P27" s="214"/>
      <c r="Q27" s="214"/>
      <c r="R27" s="214"/>
      <c r="S27" s="236"/>
      <c r="T27" s="224">
        <f t="shared" si="34"/>
        <v>0</v>
      </c>
      <c r="U27" s="214"/>
      <c r="V27" s="214"/>
      <c r="W27" s="214"/>
      <c r="X27" s="214"/>
      <c r="Y27" s="214"/>
      <c r="Z27" s="236"/>
      <c r="AA27" s="224">
        <f t="shared" si="35"/>
        <v>0</v>
      </c>
      <c r="AB27" s="214"/>
      <c r="AC27" s="214"/>
      <c r="AD27" s="214"/>
      <c r="AE27" s="214"/>
      <c r="AF27" s="214"/>
      <c r="AG27" s="236"/>
      <c r="AH27" s="224">
        <f t="shared" si="36"/>
        <v>0</v>
      </c>
      <c r="AI27" s="214"/>
      <c r="AJ27" s="214"/>
      <c r="AK27" s="214"/>
      <c r="AL27" s="214"/>
      <c r="AM27" s="214"/>
      <c r="AN27" s="236"/>
      <c r="AO27" s="224">
        <f t="shared" si="37"/>
        <v>0</v>
      </c>
      <c r="AP27" s="214"/>
      <c r="AQ27" s="214"/>
      <c r="AR27" s="214"/>
      <c r="AS27" s="214"/>
      <c r="AT27" s="214"/>
      <c r="AU27" s="236"/>
      <c r="AV27" s="224">
        <f t="shared" si="38"/>
        <v>0</v>
      </c>
      <c r="AW27" s="214"/>
      <c r="AX27" s="214"/>
      <c r="AY27" s="214"/>
      <c r="AZ27" s="214"/>
      <c r="BA27" s="214"/>
      <c r="BB27" s="236"/>
      <c r="BC27" s="224">
        <f t="shared" si="39"/>
        <v>0</v>
      </c>
      <c r="BD27" s="214"/>
      <c r="BE27" s="214"/>
      <c r="BF27" s="214"/>
      <c r="BG27" s="214"/>
      <c r="BH27" s="214"/>
      <c r="BI27" s="236"/>
      <c r="BJ27" s="224">
        <f t="shared" si="40"/>
        <v>0</v>
      </c>
      <c r="BK27" s="224">
        <f t="shared" si="20"/>
        <v>0</v>
      </c>
      <c r="BL27" s="224">
        <f t="shared" si="21"/>
        <v>0</v>
      </c>
      <c r="BM27" s="224">
        <f t="shared" si="22"/>
        <v>0</v>
      </c>
      <c r="BN27" s="224">
        <f t="shared" si="23"/>
        <v>0</v>
      </c>
      <c r="BO27" s="224">
        <f t="shared" si="24"/>
        <v>0</v>
      </c>
      <c r="BP27" s="225">
        <f t="shared" si="25"/>
        <v>0</v>
      </c>
      <c r="BQ27" s="224">
        <f t="shared" si="41"/>
        <v>0</v>
      </c>
      <c r="BR27" s="224">
        <f t="shared" si="26"/>
        <v>0</v>
      </c>
      <c r="BS27" s="224">
        <f t="shared" si="27"/>
        <v>0</v>
      </c>
      <c r="BT27" s="224">
        <f t="shared" si="28"/>
        <v>0</v>
      </c>
      <c r="BU27" s="224">
        <f t="shared" si="29"/>
        <v>0</v>
      </c>
      <c r="BV27" s="224">
        <f t="shared" si="30"/>
        <v>0</v>
      </c>
      <c r="BW27" s="225">
        <f t="shared" si="31"/>
        <v>0</v>
      </c>
      <c r="BX27" s="224">
        <f t="shared" si="42"/>
        <v>0</v>
      </c>
      <c r="BY27" s="214"/>
      <c r="BZ27" s="214"/>
      <c r="CA27" s="214"/>
      <c r="CB27" s="214"/>
      <c r="CC27" s="214"/>
      <c r="CD27" s="236"/>
      <c r="CE27" s="224">
        <f t="shared" si="43"/>
        <v>0</v>
      </c>
      <c r="CF27" s="214"/>
      <c r="CG27" s="214"/>
      <c r="CH27" s="214"/>
      <c r="CI27" s="214"/>
      <c r="CJ27" s="214"/>
      <c r="CK27" s="221"/>
    </row>
    <row r="28" spans="3:89" ht="15" customHeight="1">
      <c r="C28" s="67"/>
      <c r="D28" s="174" t="s">
        <v>242</v>
      </c>
      <c r="E28" s="170">
        <v>241</v>
      </c>
      <c r="F28" s="224">
        <f t="shared" si="32"/>
        <v>0</v>
      </c>
      <c r="G28" s="214"/>
      <c r="H28" s="214"/>
      <c r="I28" s="214"/>
      <c r="J28" s="214"/>
      <c r="K28" s="214"/>
      <c r="L28" s="236"/>
      <c r="M28" s="224">
        <f t="shared" si="33"/>
        <v>0</v>
      </c>
      <c r="N28" s="214"/>
      <c r="O28" s="214"/>
      <c r="P28" s="214"/>
      <c r="Q28" s="214"/>
      <c r="R28" s="214"/>
      <c r="S28" s="236"/>
      <c r="T28" s="224">
        <f t="shared" si="34"/>
        <v>0</v>
      </c>
      <c r="U28" s="214"/>
      <c r="V28" s="214"/>
      <c r="W28" s="214"/>
      <c r="X28" s="214"/>
      <c r="Y28" s="214"/>
      <c r="Z28" s="236"/>
      <c r="AA28" s="224">
        <f t="shared" si="35"/>
        <v>0</v>
      </c>
      <c r="AB28" s="214"/>
      <c r="AC28" s="214"/>
      <c r="AD28" s="214"/>
      <c r="AE28" s="214"/>
      <c r="AF28" s="214"/>
      <c r="AG28" s="236"/>
      <c r="AH28" s="224">
        <f t="shared" si="36"/>
        <v>0</v>
      </c>
      <c r="AI28" s="214"/>
      <c r="AJ28" s="214"/>
      <c r="AK28" s="214"/>
      <c r="AL28" s="214"/>
      <c r="AM28" s="214"/>
      <c r="AN28" s="236"/>
      <c r="AO28" s="224">
        <f t="shared" si="37"/>
        <v>0</v>
      </c>
      <c r="AP28" s="214"/>
      <c r="AQ28" s="214"/>
      <c r="AR28" s="214"/>
      <c r="AS28" s="214"/>
      <c r="AT28" s="214"/>
      <c r="AU28" s="236"/>
      <c r="AV28" s="224">
        <f t="shared" si="38"/>
        <v>0</v>
      </c>
      <c r="AW28" s="214"/>
      <c r="AX28" s="214"/>
      <c r="AY28" s="214"/>
      <c r="AZ28" s="214"/>
      <c r="BA28" s="214"/>
      <c r="BB28" s="236"/>
      <c r="BC28" s="224">
        <f t="shared" si="39"/>
        <v>0</v>
      </c>
      <c r="BD28" s="214"/>
      <c r="BE28" s="214"/>
      <c r="BF28" s="214"/>
      <c r="BG28" s="214"/>
      <c r="BH28" s="214"/>
      <c r="BI28" s="236"/>
      <c r="BJ28" s="224">
        <f t="shared" si="40"/>
        <v>0</v>
      </c>
      <c r="BK28" s="224">
        <f t="shared" si="20"/>
        <v>0</v>
      </c>
      <c r="BL28" s="224">
        <f t="shared" si="21"/>
        <v>0</v>
      </c>
      <c r="BM28" s="224">
        <f t="shared" si="22"/>
        <v>0</v>
      </c>
      <c r="BN28" s="224">
        <f t="shared" si="23"/>
        <v>0</v>
      </c>
      <c r="BO28" s="224">
        <f t="shared" si="24"/>
        <v>0</v>
      </c>
      <c r="BP28" s="225">
        <f t="shared" si="25"/>
        <v>0</v>
      </c>
      <c r="BQ28" s="224">
        <f t="shared" si="41"/>
        <v>0</v>
      </c>
      <c r="BR28" s="224">
        <f t="shared" si="26"/>
        <v>0</v>
      </c>
      <c r="BS28" s="224">
        <f t="shared" si="27"/>
        <v>0</v>
      </c>
      <c r="BT28" s="224">
        <f t="shared" si="28"/>
        <v>0</v>
      </c>
      <c r="BU28" s="224">
        <f t="shared" si="29"/>
        <v>0</v>
      </c>
      <c r="BV28" s="224">
        <f t="shared" si="30"/>
        <v>0</v>
      </c>
      <c r="BW28" s="225">
        <f t="shared" si="31"/>
        <v>0</v>
      </c>
      <c r="BX28" s="224">
        <f t="shared" si="42"/>
        <v>0</v>
      </c>
      <c r="BY28" s="214"/>
      <c r="BZ28" s="214"/>
      <c r="CA28" s="214"/>
      <c r="CB28" s="214"/>
      <c r="CC28" s="214"/>
      <c r="CD28" s="236"/>
      <c r="CE28" s="224">
        <f t="shared" si="43"/>
        <v>0</v>
      </c>
      <c r="CF28" s="214"/>
      <c r="CG28" s="214"/>
      <c r="CH28" s="214"/>
      <c r="CI28" s="214"/>
      <c r="CJ28" s="214"/>
      <c r="CK28" s="221"/>
    </row>
    <row r="29" spans="3:89" ht="15" customHeight="1">
      <c r="C29" s="67"/>
      <c r="D29" s="174" t="s">
        <v>246</v>
      </c>
      <c r="E29" s="170">
        <v>251</v>
      </c>
      <c r="F29" s="224">
        <f t="shared" si="32"/>
        <v>0</v>
      </c>
      <c r="G29" s="214"/>
      <c r="H29" s="214"/>
      <c r="I29" s="214"/>
      <c r="J29" s="214"/>
      <c r="K29" s="214"/>
      <c r="L29" s="236"/>
      <c r="M29" s="224">
        <f t="shared" si="33"/>
        <v>0</v>
      </c>
      <c r="N29" s="214"/>
      <c r="O29" s="214"/>
      <c r="P29" s="214"/>
      <c r="Q29" s="214"/>
      <c r="R29" s="214"/>
      <c r="S29" s="236"/>
      <c r="T29" s="224">
        <f t="shared" si="34"/>
        <v>0</v>
      </c>
      <c r="U29" s="214"/>
      <c r="V29" s="214"/>
      <c r="W29" s="214"/>
      <c r="X29" s="214"/>
      <c r="Y29" s="214"/>
      <c r="Z29" s="236"/>
      <c r="AA29" s="224">
        <f t="shared" si="35"/>
        <v>0</v>
      </c>
      <c r="AB29" s="214"/>
      <c r="AC29" s="214"/>
      <c r="AD29" s="214"/>
      <c r="AE29" s="214"/>
      <c r="AF29" s="214"/>
      <c r="AG29" s="236"/>
      <c r="AH29" s="224">
        <f t="shared" si="36"/>
        <v>0</v>
      </c>
      <c r="AI29" s="214"/>
      <c r="AJ29" s="214"/>
      <c r="AK29" s="214"/>
      <c r="AL29" s="214"/>
      <c r="AM29" s="214"/>
      <c r="AN29" s="236"/>
      <c r="AO29" s="224">
        <f t="shared" si="37"/>
        <v>0</v>
      </c>
      <c r="AP29" s="214"/>
      <c r="AQ29" s="214"/>
      <c r="AR29" s="214"/>
      <c r="AS29" s="214"/>
      <c r="AT29" s="214"/>
      <c r="AU29" s="236"/>
      <c r="AV29" s="224">
        <f t="shared" si="38"/>
        <v>0</v>
      </c>
      <c r="AW29" s="214"/>
      <c r="AX29" s="214"/>
      <c r="AY29" s="214"/>
      <c r="AZ29" s="214"/>
      <c r="BA29" s="214"/>
      <c r="BB29" s="236"/>
      <c r="BC29" s="224">
        <f t="shared" si="39"/>
        <v>0</v>
      </c>
      <c r="BD29" s="214"/>
      <c r="BE29" s="214"/>
      <c r="BF29" s="214"/>
      <c r="BG29" s="214"/>
      <c r="BH29" s="214"/>
      <c r="BI29" s="236"/>
      <c r="BJ29" s="224">
        <f t="shared" si="40"/>
        <v>0</v>
      </c>
      <c r="BK29" s="224">
        <f t="shared" si="20"/>
        <v>0</v>
      </c>
      <c r="BL29" s="224">
        <f t="shared" si="21"/>
        <v>0</v>
      </c>
      <c r="BM29" s="224">
        <f t="shared" si="22"/>
        <v>0</v>
      </c>
      <c r="BN29" s="224">
        <f t="shared" si="23"/>
        <v>0</v>
      </c>
      <c r="BO29" s="224">
        <f t="shared" si="24"/>
        <v>0</v>
      </c>
      <c r="BP29" s="225">
        <f t="shared" si="25"/>
        <v>0</v>
      </c>
      <c r="BQ29" s="224">
        <f t="shared" si="41"/>
        <v>0</v>
      </c>
      <c r="BR29" s="224">
        <f t="shared" si="26"/>
        <v>0</v>
      </c>
      <c r="BS29" s="224">
        <f t="shared" si="27"/>
        <v>0</v>
      </c>
      <c r="BT29" s="224">
        <f t="shared" si="28"/>
        <v>0</v>
      </c>
      <c r="BU29" s="224">
        <f t="shared" si="29"/>
        <v>0</v>
      </c>
      <c r="BV29" s="224">
        <f t="shared" si="30"/>
        <v>0</v>
      </c>
      <c r="BW29" s="225">
        <f t="shared" si="31"/>
        <v>0</v>
      </c>
      <c r="BX29" s="224">
        <f t="shared" si="42"/>
        <v>0</v>
      </c>
      <c r="BY29" s="214"/>
      <c r="BZ29" s="214"/>
      <c r="CA29" s="214"/>
      <c r="CB29" s="214"/>
      <c r="CC29" s="214"/>
      <c r="CD29" s="236"/>
      <c r="CE29" s="224">
        <f t="shared" si="43"/>
        <v>0</v>
      </c>
      <c r="CF29" s="214"/>
      <c r="CG29" s="214"/>
      <c r="CH29" s="214"/>
      <c r="CI29" s="214"/>
      <c r="CJ29" s="214"/>
      <c r="CK29" s="221"/>
    </row>
    <row r="30" spans="3:89" ht="15" customHeight="1">
      <c r="C30" s="67"/>
      <c r="D30" s="174" t="s">
        <v>244</v>
      </c>
      <c r="E30" s="170">
        <v>261</v>
      </c>
      <c r="F30" s="224">
        <f t="shared" si="32"/>
        <v>0</v>
      </c>
      <c r="G30" s="214"/>
      <c r="H30" s="214"/>
      <c r="I30" s="214"/>
      <c r="J30" s="214"/>
      <c r="K30" s="214"/>
      <c r="L30" s="236"/>
      <c r="M30" s="224">
        <f t="shared" si="33"/>
        <v>0</v>
      </c>
      <c r="N30" s="214"/>
      <c r="O30" s="214"/>
      <c r="P30" s="214"/>
      <c r="Q30" s="214"/>
      <c r="R30" s="214"/>
      <c r="S30" s="236"/>
      <c r="T30" s="224">
        <f t="shared" si="34"/>
        <v>0</v>
      </c>
      <c r="U30" s="214"/>
      <c r="V30" s="214"/>
      <c r="W30" s="214"/>
      <c r="X30" s="214"/>
      <c r="Y30" s="214"/>
      <c r="Z30" s="236"/>
      <c r="AA30" s="224">
        <f t="shared" si="35"/>
        <v>0</v>
      </c>
      <c r="AB30" s="214"/>
      <c r="AC30" s="214"/>
      <c r="AD30" s="214"/>
      <c r="AE30" s="214"/>
      <c r="AF30" s="214"/>
      <c r="AG30" s="236"/>
      <c r="AH30" s="224">
        <f t="shared" si="36"/>
        <v>0</v>
      </c>
      <c r="AI30" s="214"/>
      <c r="AJ30" s="214"/>
      <c r="AK30" s="214"/>
      <c r="AL30" s="214"/>
      <c r="AM30" s="214"/>
      <c r="AN30" s="236"/>
      <c r="AO30" s="224">
        <f t="shared" si="37"/>
        <v>0</v>
      </c>
      <c r="AP30" s="214"/>
      <c r="AQ30" s="214"/>
      <c r="AR30" s="214"/>
      <c r="AS30" s="214"/>
      <c r="AT30" s="214"/>
      <c r="AU30" s="236"/>
      <c r="AV30" s="224">
        <f t="shared" si="38"/>
        <v>0</v>
      </c>
      <c r="AW30" s="214"/>
      <c r="AX30" s="214"/>
      <c r="AY30" s="214"/>
      <c r="AZ30" s="214"/>
      <c r="BA30" s="214"/>
      <c r="BB30" s="236"/>
      <c r="BC30" s="224">
        <f t="shared" si="39"/>
        <v>0</v>
      </c>
      <c r="BD30" s="214"/>
      <c r="BE30" s="214"/>
      <c r="BF30" s="214"/>
      <c r="BG30" s="214"/>
      <c r="BH30" s="214"/>
      <c r="BI30" s="236"/>
      <c r="BJ30" s="224">
        <f t="shared" si="40"/>
        <v>0</v>
      </c>
      <c r="BK30" s="224">
        <f t="shared" si="20"/>
        <v>0</v>
      </c>
      <c r="BL30" s="224">
        <f t="shared" si="21"/>
        <v>0</v>
      </c>
      <c r="BM30" s="224">
        <f t="shared" si="22"/>
        <v>0</v>
      </c>
      <c r="BN30" s="224">
        <f t="shared" si="23"/>
        <v>0</v>
      </c>
      <c r="BO30" s="224">
        <f t="shared" si="24"/>
        <v>0</v>
      </c>
      <c r="BP30" s="225">
        <f t="shared" si="25"/>
        <v>0</v>
      </c>
      <c r="BQ30" s="224">
        <f t="shared" si="41"/>
        <v>0</v>
      </c>
      <c r="BR30" s="224">
        <f t="shared" si="26"/>
        <v>0</v>
      </c>
      <c r="BS30" s="224">
        <f t="shared" si="27"/>
        <v>0</v>
      </c>
      <c r="BT30" s="224">
        <f t="shared" si="28"/>
        <v>0</v>
      </c>
      <c r="BU30" s="224">
        <f t="shared" si="29"/>
        <v>0</v>
      </c>
      <c r="BV30" s="224">
        <f t="shared" si="30"/>
        <v>0</v>
      </c>
      <c r="BW30" s="225">
        <f t="shared" si="31"/>
        <v>0</v>
      </c>
      <c r="BX30" s="224">
        <f t="shared" si="42"/>
        <v>0</v>
      </c>
      <c r="BY30" s="214"/>
      <c r="BZ30" s="214"/>
      <c r="CA30" s="214"/>
      <c r="CB30" s="214"/>
      <c r="CC30" s="214"/>
      <c r="CD30" s="236"/>
      <c r="CE30" s="224">
        <f t="shared" si="43"/>
        <v>0</v>
      </c>
      <c r="CF30" s="214"/>
      <c r="CG30" s="214"/>
      <c r="CH30" s="214"/>
      <c r="CI30" s="214"/>
      <c r="CJ30" s="214"/>
      <c r="CK30" s="221"/>
    </row>
    <row r="31" spans="3:89" ht="15" customHeight="1">
      <c r="C31" s="67"/>
      <c r="D31" s="174" t="s">
        <v>241</v>
      </c>
      <c r="E31" s="170">
        <v>271</v>
      </c>
      <c r="F31" s="224">
        <f t="shared" si="32"/>
        <v>0</v>
      </c>
      <c r="G31" s="214"/>
      <c r="H31" s="214"/>
      <c r="I31" s="214"/>
      <c r="J31" s="214"/>
      <c r="K31" s="214"/>
      <c r="L31" s="236"/>
      <c r="M31" s="224">
        <f t="shared" si="33"/>
        <v>0</v>
      </c>
      <c r="N31" s="214"/>
      <c r="O31" s="214"/>
      <c r="P31" s="214"/>
      <c r="Q31" s="214"/>
      <c r="R31" s="214"/>
      <c r="S31" s="236"/>
      <c r="T31" s="224">
        <f t="shared" si="34"/>
        <v>0</v>
      </c>
      <c r="U31" s="214"/>
      <c r="V31" s="214"/>
      <c r="W31" s="214"/>
      <c r="X31" s="214"/>
      <c r="Y31" s="214"/>
      <c r="Z31" s="236"/>
      <c r="AA31" s="224">
        <f t="shared" si="35"/>
        <v>0</v>
      </c>
      <c r="AB31" s="214"/>
      <c r="AC31" s="214"/>
      <c r="AD31" s="214"/>
      <c r="AE31" s="214"/>
      <c r="AF31" s="214"/>
      <c r="AG31" s="236"/>
      <c r="AH31" s="224">
        <f t="shared" si="36"/>
        <v>0</v>
      </c>
      <c r="AI31" s="214"/>
      <c r="AJ31" s="214"/>
      <c r="AK31" s="214"/>
      <c r="AL31" s="214"/>
      <c r="AM31" s="214"/>
      <c r="AN31" s="236"/>
      <c r="AO31" s="224">
        <f t="shared" si="37"/>
        <v>0</v>
      </c>
      <c r="AP31" s="214"/>
      <c r="AQ31" s="214"/>
      <c r="AR31" s="214"/>
      <c r="AS31" s="214"/>
      <c r="AT31" s="214"/>
      <c r="AU31" s="236"/>
      <c r="AV31" s="224">
        <f t="shared" si="38"/>
        <v>0</v>
      </c>
      <c r="AW31" s="214"/>
      <c r="AX31" s="214"/>
      <c r="AY31" s="214"/>
      <c r="AZ31" s="214"/>
      <c r="BA31" s="214"/>
      <c r="BB31" s="236"/>
      <c r="BC31" s="224">
        <f t="shared" si="39"/>
        <v>0</v>
      </c>
      <c r="BD31" s="214"/>
      <c r="BE31" s="214"/>
      <c r="BF31" s="214"/>
      <c r="BG31" s="214"/>
      <c r="BH31" s="214"/>
      <c r="BI31" s="236"/>
      <c r="BJ31" s="224">
        <f t="shared" si="40"/>
        <v>0</v>
      </c>
      <c r="BK31" s="224">
        <f t="shared" si="20"/>
        <v>0</v>
      </c>
      <c r="BL31" s="224">
        <f t="shared" si="21"/>
        <v>0</v>
      </c>
      <c r="BM31" s="224">
        <f t="shared" si="22"/>
        <v>0</v>
      </c>
      <c r="BN31" s="224">
        <f t="shared" si="23"/>
        <v>0</v>
      </c>
      <c r="BO31" s="224">
        <f t="shared" si="24"/>
        <v>0</v>
      </c>
      <c r="BP31" s="225">
        <f t="shared" si="25"/>
        <v>0</v>
      </c>
      <c r="BQ31" s="224">
        <f t="shared" si="41"/>
        <v>0</v>
      </c>
      <c r="BR31" s="224">
        <f t="shared" si="26"/>
        <v>0</v>
      </c>
      <c r="BS31" s="224">
        <f t="shared" si="27"/>
        <v>0</v>
      </c>
      <c r="BT31" s="224">
        <f t="shared" si="28"/>
        <v>0</v>
      </c>
      <c r="BU31" s="224">
        <f t="shared" si="29"/>
        <v>0</v>
      </c>
      <c r="BV31" s="224">
        <f t="shared" si="30"/>
        <v>0</v>
      </c>
      <c r="BW31" s="225">
        <f t="shared" si="31"/>
        <v>0</v>
      </c>
      <c r="BX31" s="224">
        <f t="shared" si="42"/>
        <v>0</v>
      </c>
      <c r="BY31" s="214"/>
      <c r="BZ31" s="214"/>
      <c r="CA31" s="214"/>
      <c r="CB31" s="214"/>
      <c r="CC31" s="214"/>
      <c r="CD31" s="236"/>
      <c r="CE31" s="224">
        <f t="shared" si="43"/>
        <v>0</v>
      </c>
      <c r="CF31" s="214"/>
      <c r="CG31" s="214"/>
      <c r="CH31" s="214"/>
      <c r="CI31" s="214"/>
      <c r="CJ31" s="214"/>
      <c r="CK31" s="221"/>
    </row>
    <row r="32" spans="3:89" ht="33.75">
      <c r="C32" s="67"/>
      <c r="D32" s="174" t="s">
        <v>247</v>
      </c>
      <c r="E32" s="170">
        <v>300</v>
      </c>
      <c r="F32" s="257">
        <f t="shared" ref="F32:AK32" si="44">SUM(F33:F39)</f>
        <v>253.8261</v>
      </c>
      <c r="G32" s="257">
        <f t="shared" si="44"/>
        <v>0</v>
      </c>
      <c r="H32" s="257">
        <f t="shared" si="44"/>
        <v>0</v>
      </c>
      <c r="I32" s="257">
        <f t="shared" si="44"/>
        <v>7.0017800000000001</v>
      </c>
      <c r="J32" s="257">
        <f t="shared" si="44"/>
        <v>246.82432</v>
      </c>
      <c r="K32" s="257">
        <f t="shared" si="44"/>
        <v>0</v>
      </c>
      <c r="L32" s="259">
        <f t="shared" si="44"/>
        <v>0</v>
      </c>
      <c r="M32" s="257">
        <f t="shared" si="44"/>
        <v>1184.3319099999999</v>
      </c>
      <c r="N32" s="257">
        <f t="shared" si="44"/>
        <v>0</v>
      </c>
      <c r="O32" s="257">
        <f t="shared" si="44"/>
        <v>0</v>
      </c>
      <c r="P32" s="257">
        <f t="shared" si="44"/>
        <v>32.665460000000003</v>
      </c>
      <c r="Q32" s="257">
        <f t="shared" si="44"/>
        <v>1151.6664499999999</v>
      </c>
      <c r="R32" s="257">
        <f t="shared" si="44"/>
        <v>0</v>
      </c>
      <c r="S32" s="259">
        <f t="shared" si="44"/>
        <v>0</v>
      </c>
      <c r="T32" s="257">
        <f t="shared" si="44"/>
        <v>0</v>
      </c>
      <c r="U32" s="257">
        <f t="shared" si="44"/>
        <v>0</v>
      </c>
      <c r="V32" s="257">
        <f t="shared" si="44"/>
        <v>0</v>
      </c>
      <c r="W32" s="257">
        <f t="shared" si="44"/>
        <v>0</v>
      </c>
      <c r="X32" s="257">
        <f t="shared" si="44"/>
        <v>0</v>
      </c>
      <c r="Y32" s="257">
        <f t="shared" si="44"/>
        <v>0</v>
      </c>
      <c r="Z32" s="259">
        <f t="shared" si="44"/>
        <v>0</v>
      </c>
      <c r="AA32" s="257">
        <f t="shared" si="44"/>
        <v>0</v>
      </c>
      <c r="AB32" s="257">
        <f t="shared" si="44"/>
        <v>0</v>
      </c>
      <c r="AC32" s="257">
        <f t="shared" si="44"/>
        <v>0</v>
      </c>
      <c r="AD32" s="257">
        <f t="shared" si="44"/>
        <v>0</v>
      </c>
      <c r="AE32" s="257">
        <f t="shared" si="44"/>
        <v>0</v>
      </c>
      <c r="AF32" s="257">
        <f t="shared" si="44"/>
        <v>0</v>
      </c>
      <c r="AG32" s="259">
        <f t="shared" si="44"/>
        <v>0</v>
      </c>
      <c r="AH32" s="257">
        <f t="shared" si="44"/>
        <v>0</v>
      </c>
      <c r="AI32" s="257">
        <f t="shared" si="44"/>
        <v>0</v>
      </c>
      <c r="AJ32" s="257">
        <f t="shared" si="44"/>
        <v>0</v>
      </c>
      <c r="AK32" s="257">
        <f t="shared" si="44"/>
        <v>0</v>
      </c>
      <c r="AL32" s="257">
        <f t="shared" ref="AL32:BQ32" si="45">SUM(AL33:AL39)</f>
        <v>0</v>
      </c>
      <c r="AM32" s="257">
        <f t="shared" si="45"/>
        <v>0</v>
      </c>
      <c r="AN32" s="259">
        <f t="shared" si="45"/>
        <v>0</v>
      </c>
      <c r="AO32" s="257">
        <f t="shared" si="45"/>
        <v>0</v>
      </c>
      <c r="AP32" s="257">
        <f t="shared" si="45"/>
        <v>0</v>
      </c>
      <c r="AQ32" s="257">
        <f t="shared" si="45"/>
        <v>0</v>
      </c>
      <c r="AR32" s="257">
        <f t="shared" si="45"/>
        <v>0</v>
      </c>
      <c r="AS32" s="257">
        <f t="shared" si="45"/>
        <v>0</v>
      </c>
      <c r="AT32" s="257">
        <f t="shared" si="45"/>
        <v>0</v>
      </c>
      <c r="AU32" s="259">
        <f t="shared" si="45"/>
        <v>0</v>
      </c>
      <c r="AV32" s="257">
        <f t="shared" si="45"/>
        <v>0</v>
      </c>
      <c r="AW32" s="257">
        <f t="shared" si="45"/>
        <v>0</v>
      </c>
      <c r="AX32" s="257">
        <f t="shared" si="45"/>
        <v>0</v>
      </c>
      <c r="AY32" s="257">
        <f t="shared" si="45"/>
        <v>0</v>
      </c>
      <c r="AZ32" s="257">
        <f t="shared" si="45"/>
        <v>0</v>
      </c>
      <c r="BA32" s="257">
        <f t="shared" si="45"/>
        <v>0</v>
      </c>
      <c r="BB32" s="259">
        <f t="shared" si="45"/>
        <v>0</v>
      </c>
      <c r="BC32" s="257">
        <f t="shared" si="45"/>
        <v>0</v>
      </c>
      <c r="BD32" s="257">
        <f t="shared" si="45"/>
        <v>0</v>
      </c>
      <c r="BE32" s="257">
        <f t="shared" si="45"/>
        <v>0</v>
      </c>
      <c r="BF32" s="257">
        <f t="shared" si="45"/>
        <v>0</v>
      </c>
      <c r="BG32" s="257">
        <f t="shared" si="45"/>
        <v>0</v>
      </c>
      <c r="BH32" s="257">
        <f t="shared" si="45"/>
        <v>0</v>
      </c>
      <c r="BI32" s="259">
        <f t="shared" si="45"/>
        <v>0</v>
      </c>
      <c r="BJ32" s="257">
        <f t="shared" si="45"/>
        <v>253.8261</v>
      </c>
      <c r="BK32" s="257">
        <f t="shared" si="45"/>
        <v>0</v>
      </c>
      <c r="BL32" s="257">
        <f t="shared" si="45"/>
        <v>0</v>
      </c>
      <c r="BM32" s="257">
        <f t="shared" si="45"/>
        <v>7.0017800000000001</v>
      </c>
      <c r="BN32" s="257">
        <f t="shared" si="45"/>
        <v>246.82432</v>
      </c>
      <c r="BO32" s="257">
        <f t="shared" si="45"/>
        <v>0</v>
      </c>
      <c r="BP32" s="259">
        <f t="shared" si="45"/>
        <v>0</v>
      </c>
      <c r="BQ32" s="257">
        <f t="shared" si="45"/>
        <v>1184.3319099999999</v>
      </c>
      <c r="BR32" s="257">
        <f t="shared" ref="BR32:CK32" si="46">SUM(BR33:BR39)</f>
        <v>0</v>
      </c>
      <c r="BS32" s="257">
        <f t="shared" si="46"/>
        <v>0</v>
      </c>
      <c r="BT32" s="257">
        <f t="shared" si="46"/>
        <v>32.665460000000003</v>
      </c>
      <c r="BU32" s="257">
        <f t="shared" si="46"/>
        <v>1151.6664499999999</v>
      </c>
      <c r="BV32" s="257">
        <f t="shared" si="46"/>
        <v>0</v>
      </c>
      <c r="BW32" s="259">
        <f t="shared" si="46"/>
        <v>0</v>
      </c>
      <c r="BX32" s="257">
        <f t="shared" si="46"/>
        <v>0</v>
      </c>
      <c r="BY32" s="257">
        <f t="shared" si="46"/>
        <v>0</v>
      </c>
      <c r="BZ32" s="257">
        <f t="shared" si="46"/>
        <v>0</v>
      </c>
      <c r="CA32" s="257">
        <f t="shared" si="46"/>
        <v>0</v>
      </c>
      <c r="CB32" s="257">
        <f t="shared" si="46"/>
        <v>0</v>
      </c>
      <c r="CC32" s="257">
        <f t="shared" si="46"/>
        <v>0</v>
      </c>
      <c r="CD32" s="259">
        <f t="shared" si="46"/>
        <v>0</v>
      </c>
      <c r="CE32" s="257">
        <f t="shared" si="46"/>
        <v>-266.54166999999995</v>
      </c>
      <c r="CF32" s="257">
        <f t="shared" si="46"/>
        <v>0</v>
      </c>
      <c r="CG32" s="257">
        <f t="shared" si="46"/>
        <v>0</v>
      </c>
      <c r="CH32" s="257">
        <f t="shared" si="46"/>
        <v>13.99954</v>
      </c>
      <c r="CI32" s="257">
        <f t="shared" si="46"/>
        <v>-280.54120999999998</v>
      </c>
      <c r="CJ32" s="257">
        <f t="shared" si="46"/>
        <v>0</v>
      </c>
      <c r="CK32" s="261">
        <f t="shared" si="46"/>
        <v>0</v>
      </c>
    </row>
    <row r="33" spans="3:89" ht="22.5">
      <c r="C33" s="67"/>
      <c r="D33" s="174" t="s">
        <v>238</v>
      </c>
      <c r="E33" s="170">
        <v>311</v>
      </c>
      <c r="F33" s="224">
        <f>SUM(G33:L33)</f>
        <v>0</v>
      </c>
      <c r="G33" s="214"/>
      <c r="H33" s="214"/>
      <c r="I33" s="214"/>
      <c r="J33" s="214"/>
      <c r="K33" s="214"/>
      <c r="L33" s="236"/>
      <c r="M33" s="224">
        <f>SUM(N33:S33)</f>
        <v>0</v>
      </c>
      <c r="N33" s="214"/>
      <c r="O33" s="214"/>
      <c r="P33" s="214"/>
      <c r="Q33" s="214"/>
      <c r="R33" s="214"/>
      <c r="S33" s="236"/>
      <c r="T33" s="224">
        <f>SUM(U33:Z33)</f>
        <v>0</v>
      </c>
      <c r="U33" s="214"/>
      <c r="V33" s="214"/>
      <c r="W33" s="214"/>
      <c r="X33" s="214"/>
      <c r="Y33" s="214"/>
      <c r="Z33" s="236"/>
      <c r="AA33" s="224">
        <f>SUM(AB33:AG33)</f>
        <v>0</v>
      </c>
      <c r="AB33" s="214"/>
      <c r="AC33" s="214"/>
      <c r="AD33" s="214"/>
      <c r="AE33" s="214"/>
      <c r="AF33" s="214"/>
      <c r="AG33" s="236"/>
      <c r="AH33" s="224">
        <f>SUM(AI33:AN33)</f>
        <v>0</v>
      </c>
      <c r="AI33" s="214"/>
      <c r="AJ33" s="214"/>
      <c r="AK33" s="214"/>
      <c r="AL33" s="214"/>
      <c r="AM33" s="214"/>
      <c r="AN33" s="236"/>
      <c r="AO33" s="224">
        <f>SUM(AP33:AU33)</f>
        <v>0</v>
      </c>
      <c r="AP33" s="214"/>
      <c r="AQ33" s="214"/>
      <c r="AR33" s="214"/>
      <c r="AS33" s="214"/>
      <c r="AT33" s="214"/>
      <c r="AU33" s="236"/>
      <c r="AV33" s="224">
        <f>SUM(AW33:BB33)</f>
        <v>0</v>
      </c>
      <c r="AW33" s="214"/>
      <c r="AX33" s="214"/>
      <c r="AY33" s="214"/>
      <c r="AZ33" s="214"/>
      <c r="BA33" s="214"/>
      <c r="BB33" s="236"/>
      <c r="BC33" s="224">
        <f>SUM(BD33:BI33)</f>
        <v>0</v>
      </c>
      <c r="BD33" s="214"/>
      <c r="BE33" s="214"/>
      <c r="BF33" s="214"/>
      <c r="BG33" s="214"/>
      <c r="BH33" s="214"/>
      <c r="BI33" s="236"/>
      <c r="BJ33" s="224">
        <f>SUM(BK33:BP33)</f>
        <v>0</v>
      </c>
      <c r="BK33" s="224">
        <f t="shared" ref="BK33:BK39" si="47">AI33+U33+G33</f>
        <v>0</v>
      </c>
      <c r="BL33" s="224">
        <f t="shared" ref="BL33:BL39" si="48">AJ33+V33+H33</f>
        <v>0</v>
      </c>
      <c r="BM33" s="224">
        <f t="shared" ref="BM33:BM39" si="49">AK33+W33+I33</f>
        <v>0</v>
      </c>
      <c r="BN33" s="224">
        <f t="shared" ref="BN33:BN39" si="50">AL33+X33+J33</f>
        <v>0</v>
      </c>
      <c r="BO33" s="224">
        <f t="shared" ref="BO33:BO39" si="51">AM33+Y33+K33</f>
        <v>0</v>
      </c>
      <c r="BP33" s="225">
        <f t="shared" ref="BP33:BP39" si="52">AN33+Z33+L33</f>
        <v>0</v>
      </c>
      <c r="BQ33" s="224">
        <f>SUM(BR33:BW33)</f>
        <v>0</v>
      </c>
      <c r="BR33" s="224">
        <f t="shared" ref="BR33:BR39" si="53">AP33+AB33+N33</f>
        <v>0</v>
      </c>
      <c r="BS33" s="224">
        <f t="shared" ref="BS33:BS39" si="54">AQ33+AC33+O33</f>
        <v>0</v>
      </c>
      <c r="BT33" s="224">
        <f t="shared" ref="BT33:BT39" si="55">AR33+AD33+P33</f>
        <v>0</v>
      </c>
      <c r="BU33" s="224">
        <f t="shared" ref="BU33:BU39" si="56">AS33+AE33+Q33</f>
        <v>0</v>
      </c>
      <c r="BV33" s="224">
        <f t="shared" ref="BV33:BV39" si="57">AT33+AF33+R33</f>
        <v>0</v>
      </c>
      <c r="BW33" s="225">
        <f t="shared" ref="BW33:BW39" si="58">AU33+AG33+S33</f>
        <v>0</v>
      </c>
      <c r="BX33" s="224">
        <f>SUM(BY33:CD33)</f>
        <v>0</v>
      </c>
      <c r="BY33" s="214"/>
      <c r="BZ33" s="214"/>
      <c r="CA33" s="214"/>
      <c r="CB33" s="214"/>
      <c r="CC33" s="214"/>
      <c r="CD33" s="236"/>
      <c r="CE33" s="224">
        <f>SUM(CF33:CK33)</f>
        <v>0</v>
      </c>
      <c r="CF33" s="214"/>
      <c r="CG33" s="214"/>
      <c r="CH33" s="214"/>
      <c r="CI33" s="214"/>
      <c r="CJ33" s="214"/>
      <c r="CK33" s="221"/>
    </row>
    <row r="34" spans="3:89" ht="22.5">
      <c r="C34" s="67"/>
      <c r="D34" s="174" t="s">
        <v>239</v>
      </c>
      <c r="E34" s="170">
        <v>321</v>
      </c>
      <c r="F34" s="224">
        <f t="shared" ref="F34:F39" si="59">SUM(G34:L34)</f>
        <v>0</v>
      </c>
      <c r="G34" s="214"/>
      <c r="H34" s="214"/>
      <c r="I34" s="214"/>
      <c r="J34" s="214"/>
      <c r="K34" s="214"/>
      <c r="L34" s="236"/>
      <c r="M34" s="224">
        <f t="shared" ref="M34:M39" si="60">SUM(N34:S34)</f>
        <v>0</v>
      </c>
      <c r="N34" s="214"/>
      <c r="O34" s="214"/>
      <c r="P34" s="214"/>
      <c r="Q34" s="214"/>
      <c r="R34" s="214"/>
      <c r="S34" s="236"/>
      <c r="T34" s="224">
        <f t="shared" ref="T34:T39" si="61">SUM(U34:Z34)</f>
        <v>0</v>
      </c>
      <c r="U34" s="214"/>
      <c r="V34" s="214"/>
      <c r="W34" s="214"/>
      <c r="X34" s="214"/>
      <c r="Y34" s="214"/>
      <c r="Z34" s="236"/>
      <c r="AA34" s="224">
        <f t="shared" ref="AA34:AA39" si="62">SUM(AB34:AG34)</f>
        <v>0</v>
      </c>
      <c r="AB34" s="214"/>
      <c r="AC34" s="214"/>
      <c r="AD34" s="214"/>
      <c r="AE34" s="214"/>
      <c r="AF34" s="214"/>
      <c r="AG34" s="236"/>
      <c r="AH34" s="224">
        <f t="shared" ref="AH34:AH39" si="63">SUM(AI34:AN34)</f>
        <v>0</v>
      </c>
      <c r="AI34" s="214"/>
      <c r="AJ34" s="214"/>
      <c r="AK34" s="214"/>
      <c r="AL34" s="214"/>
      <c r="AM34" s="214"/>
      <c r="AN34" s="236"/>
      <c r="AO34" s="224">
        <f t="shared" ref="AO34:AO39" si="64">SUM(AP34:AU34)</f>
        <v>0</v>
      </c>
      <c r="AP34" s="214"/>
      <c r="AQ34" s="214"/>
      <c r="AR34" s="214"/>
      <c r="AS34" s="214"/>
      <c r="AT34" s="214"/>
      <c r="AU34" s="236"/>
      <c r="AV34" s="224">
        <f t="shared" ref="AV34:AV39" si="65">SUM(AW34:BB34)</f>
        <v>0</v>
      </c>
      <c r="AW34" s="214"/>
      <c r="AX34" s="214"/>
      <c r="AY34" s="214"/>
      <c r="AZ34" s="214"/>
      <c r="BA34" s="214"/>
      <c r="BB34" s="236"/>
      <c r="BC34" s="224">
        <f t="shared" ref="BC34:BC39" si="66">SUM(BD34:BI34)</f>
        <v>0</v>
      </c>
      <c r="BD34" s="214"/>
      <c r="BE34" s="214"/>
      <c r="BF34" s="214"/>
      <c r="BG34" s="214"/>
      <c r="BH34" s="214"/>
      <c r="BI34" s="236"/>
      <c r="BJ34" s="224">
        <f t="shared" ref="BJ34:BJ39" si="67">SUM(BK34:BP34)</f>
        <v>0</v>
      </c>
      <c r="BK34" s="224">
        <f t="shared" si="47"/>
        <v>0</v>
      </c>
      <c r="BL34" s="224">
        <f t="shared" si="48"/>
        <v>0</v>
      </c>
      <c r="BM34" s="224">
        <f t="shared" si="49"/>
        <v>0</v>
      </c>
      <c r="BN34" s="224">
        <f t="shared" si="50"/>
        <v>0</v>
      </c>
      <c r="BO34" s="224">
        <f t="shared" si="51"/>
        <v>0</v>
      </c>
      <c r="BP34" s="225">
        <f t="shared" si="52"/>
        <v>0</v>
      </c>
      <c r="BQ34" s="224">
        <f t="shared" ref="BQ34:BQ39" si="68">SUM(BR34:BW34)</f>
        <v>0</v>
      </c>
      <c r="BR34" s="224">
        <f t="shared" si="53"/>
        <v>0</v>
      </c>
      <c r="BS34" s="224">
        <f t="shared" si="54"/>
        <v>0</v>
      </c>
      <c r="BT34" s="224">
        <f t="shared" si="55"/>
        <v>0</v>
      </c>
      <c r="BU34" s="224">
        <f t="shared" si="56"/>
        <v>0</v>
      </c>
      <c r="BV34" s="224">
        <f t="shared" si="57"/>
        <v>0</v>
      </c>
      <c r="BW34" s="225">
        <f t="shared" si="58"/>
        <v>0</v>
      </c>
      <c r="BX34" s="224">
        <f t="shared" ref="BX34:BX39" si="69">SUM(BY34:CD34)</f>
        <v>0</v>
      </c>
      <c r="BY34" s="214"/>
      <c r="BZ34" s="214"/>
      <c r="CA34" s="214"/>
      <c r="CB34" s="214"/>
      <c r="CC34" s="214"/>
      <c r="CD34" s="236"/>
      <c r="CE34" s="224">
        <f t="shared" ref="CE34:CE39" si="70">SUM(CF34:CK34)</f>
        <v>0</v>
      </c>
      <c r="CF34" s="214"/>
      <c r="CG34" s="214"/>
      <c r="CH34" s="214"/>
      <c r="CI34" s="214"/>
      <c r="CJ34" s="214"/>
      <c r="CK34" s="221"/>
    </row>
    <row r="35" spans="3:89" ht="15" customHeight="1">
      <c r="C35" s="67"/>
      <c r="D35" s="174" t="s">
        <v>240</v>
      </c>
      <c r="E35" s="170">
        <v>331</v>
      </c>
      <c r="F35" s="224">
        <f t="shared" si="59"/>
        <v>0</v>
      </c>
      <c r="G35" s="214"/>
      <c r="H35" s="214"/>
      <c r="I35" s="214"/>
      <c r="J35" s="214"/>
      <c r="K35" s="214"/>
      <c r="L35" s="236"/>
      <c r="M35" s="224">
        <f t="shared" si="60"/>
        <v>0</v>
      </c>
      <c r="N35" s="214"/>
      <c r="O35" s="214"/>
      <c r="P35" s="214"/>
      <c r="Q35" s="214"/>
      <c r="R35" s="214"/>
      <c r="S35" s="236"/>
      <c r="T35" s="224">
        <f t="shared" si="61"/>
        <v>0</v>
      </c>
      <c r="U35" s="214"/>
      <c r="V35" s="214"/>
      <c r="W35" s="214"/>
      <c r="X35" s="214"/>
      <c r="Y35" s="214"/>
      <c r="Z35" s="236"/>
      <c r="AA35" s="224">
        <f t="shared" si="62"/>
        <v>0</v>
      </c>
      <c r="AB35" s="214"/>
      <c r="AC35" s="214"/>
      <c r="AD35" s="214"/>
      <c r="AE35" s="214"/>
      <c r="AF35" s="214"/>
      <c r="AG35" s="236"/>
      <c r="AH35" s="224">
        <f t="shared" si="63"/>
        <v>0</v>
      </c>
      <c r="AI35" s="214"/>
      <c r="AJ35" s="214"/>
      <c r="AK35" s="214"/>
      <c r="AL35" s="214"/>
      <c r="AM35" s="214"/>
      <c r="AN35" s="236"/>
      <c r="AO35" s="224">
        <f t="shared" si="64"/>
        <v>0</v>
      </c>
      <c r="AP35" s="214"/>
      <c r="AQ35" s="214"/>
      <c r="AR35" s="214"/>
      <c r="AS35" s="214"/>
      <c r="AT35" s="214"/>
      <c r="AU35" s="236"/>
      <c r="AV35" s="224">
        <f t="shared" si="65"/>
        <v>0</v>
      </c>
      <c r="AW35" s="214"/>
      <c r="AX35" s="214"/>
      <c r="AY35" s="214"/>
      <c r="AZ35" s="214"/>
      <c r="BA35" s="214"/>
      <c r="BB35" s="236"/>
      <c r="BC35" s="224">
        <f t="shared" si="66"/>
        <v>0</v>
      </c>
      <c r="BD35" s="214"/>
      <c r="BE35" s="214"/>
      <c r="BF35" s="214"/>
      <c r="BG35" s="214"/>
      <c r="BH35" s="214"/>
      <c r="BI35" s="236"/>
      <c r="BJ35" s="224">
        <f t="shared" si="67"/>
        <v>0</v>
      </c>
      <c r="BK35" s="224">
        <f t="shared" si="47"/>
        <v>0</v>
      </c>
      <c r="BL35" s="224">
        <f t="shared" si="48"/>
        <v>0</v>
      </c>
      <c r="BM35" s="224">
        <f t="shared" si="49"/>
        <v>0</v>
      </c>
      <c r="BN35" s="224">
        <f t="shared" si="50"/>
        <v>0</v>
      </c>
      <c r="BO35" s="224">
        <f t="shared" si="51"/>
        <v>0</v>
      </c>
      <c r="BP35" s="225">
        <f t="shared" si="52"/>
        <v>0</v>
      </c>
      <c r="BQ35" s="224">
        <f t="shared" si="68"/>
        <v>0</v>
      </c>
      <c r="BR35" s="224">
        <f t="shared" si="53"/>
        <v>0</v>
      </c>
      <c r="BS35" s="224">
        <f t="shared" si="54"/>
        <v>0</v>
      </c>
      <c r="BT35" s="224">
        <f t="shared" si="55"/>
        <v>0</v>
      </c>
      <c r="BU35" s="224">
        <f t="shared" si="56"/>
        <v>0</v>
      </c>
      <c r="BV35" s="224">
        <f t="shared" si="57"/>
        <v>0</v>
      </c>
      <c r="BW35" s="225">
        <f t="shared" si="58"/>
        <v>0</v>
      </c>
      <c r="BX35" s="224">
        <f t="shared" si="69"/>
        <v>0</v>
      </c>
      <c r="BY35" s="214"/>
      <c r="BZ35" s="214"/>
      <c r="CA35" s="214"/>
      <c r="CB35" s="214"/>
      <c r="CC35" s="214"/>
      <c r="CD35" s="236"/>
      <c r="CE35" s="224">
        <f t="shared" si="70"/>
        <v>0</v>
      </c>
      <c r="CF35" s="214"/>
      <c r="CG35" s="214"/>
      <c r="CH35" s="214"/>
      <c r="CI35" s="214"/>
      <c r="CJ35" s="214"/>
      <c r="CK35" s="221"/>
    </row>
    <row r="36" spans="3:89" ht="15" customHeight="1">
      <c r="C36" s="67"/>
      <c r="D36" s="174" t="s">
        <v>242</v>
      </c>
      <c r="E36" s="170">
        <v>341</v>
      </c>
      <c r="F36" s="224">
        <f t="shared" si="59"/>
        <v>246.82432</v>
      </c>
      <c r="G36" s="214"/>
      <c r="H36" s="214"/>
      <c r="I36" s="214"/>
      <c r="J36" s="214">
        <v>246.82432</v>
      </c>
      <c r="K36" s="214"/>
      <c r="L36" s="236"/>
      <c r="M36" s="224">
        <f t="shared" si="60"/>
        <v>1151.6664499999999</v>
      </c>
      <c r="N36" s="214"/>
      <c r="O36" s="214"/>
      <c r="P36" s="214"/>
      <c r="Q36" s="214">
        <v>1151.6664499999999</v>
      </c>
      <c r="R36" s="214"/>
      <c r="S36" s="236"/>
      <c r="T36" s="224">
        <f t="shared" si="61"/>
        <v>0</v>
      </c>
      <c r="U36" s="214"/>
      <c r="V36" s="214"/>
      <c r="W36" s="214"/>
      <c r="X36" s="214"/>
      <c r="Y36" s="214"/>
      <c r="Z36" s="236"/>
      <c r="AA36" s="224">
        <f t="shared" si="62"/>
        <v>0</v>
      </c>
      <c r="AB36" s="214"/>
      <c r="AC36" s="214"/>
      <c r="AD36" s="214"/>
      <c r="AE36" s="214"/>
      <c r="AF36" s="214"/>
      <c r="AG36" s="236"/>
      <c r="AH36" s="224">
        <f t="shared" si="63"/>
        <v>0</v>
      </c>
      <c r="AI36" s="214"/>
      <c r="AJ36" s="214"/>
      <c r="AK36" s="214"/>
      <c r="AL36" s="214"/>
      <c r="AM36" s="214"/>
      <c r="AN36" s="236"/>
      <c r="AO36" s="224">
        <f t="shared" si="64"/>
        <v>0</v>
      </c>
      <c r="AP36" s="214"/>
      <c r="AQ36" s="214"/>
      <c r="AR36" s="214"/>
      <c r="AS36" s="214"/>
      <c r="AT36" s="214"/>
      <c r="AU36" s="236"/>
      <c r="AV36" s="224">
        <f t="shared" si="65"/>
        <v>0</v>
      </c>
      <c r="AW36" s="214"/>
      <c r="AX36" s="214"/>
      <c r="AY36" s="214"/>
      <c r="AZ36" s="214"/>
      <c r="BA36" s="214"/>
      <c r="BB36" s="236"/>
      <c r="BC36" s="224">
        <f t="shared" si="66"/>
        <v>0</v>
      </c>
      <c r="BD36" s="214"/>
      <c r="BE36" s="214"/>
      <c r="BF36" s="214"/>
      <c r="BG36" s="214"/>
      <c r="BH36" s="214"/>
      <c r="BI36" s="236"/>
      <c r="BJ36" s="224">
        <f t="shared" si="67"/>
        <v>246.82432</v>
      </c>
      <c r="BK36" s="224">
        <f t="shared" si="47"/>
        <v>0</v>
      </c>
      <c r="BL36" s="224">
        <f t="shared" si="48"/>
        <v>0</v>
      </c>
      <c r="BM36" s="224">
        <f t="shared" si="49"/>
        <v>0</v>
      </c>
      <c r="BN36" s="224">
        <f t="shared" si="50"/>
        <v>246.82432</v>
      </c>
      <c r="BO36" s="224">
        <f t="shared" si="51"/>
        <v>0</v>
      </c>
      <c r="BP36" s="225">
        <f t="shared" si="52"/>
        <v>0</v>
      </c>
      <c r="BQ36" s="224">
        <f t="shared" si="68"/>
        <v>1151.6664499999999</v>
      </c>
      <c r="BR36" s="224">
        <f t="shared" si="53"/>
        <v>0</v>
      </c>
      <c r="BS36" s="224">
        <f t="shared" si="54"/>
        <v>0</v>
      </c>
      <c r="BT36" s="224">
        <f t="shared" si="55"/>
        <v>0</v>
      </c>
      <c r="BU36" s="224">
        <f t="shared" si="56"/>
        <v>1151.6664499999999</v>
      </c>
      <c r="BV36" s="224">
        <f t="shared" si="57"/>
        <v>0</v>
      </c>
      <c r="BW36" s="225">
        <f t="shared" si="58"/>
        <v>0</v>
      </c>
      <c r="BX36" s="224">
        <f t="shared" si="69"/>
        <v>0</v>
      </c>
      <c r="BY36" s="214"/>
      <c r="BZ36" s="214"/>
      <c r="CA36" s="214"/>
      <c r="CB36" s="214"/>
      <c r="CC36" s="214"/>
      <c r="CD36" s="236"/>
      <c r="CE36" s="224">
        <f t="shared" si="70"/>
        <v>-280.54120999999998</v>
      </c>
      <c r="CF36" s="214"/>
      <c r="CG36" s="214"/>
      <c r="CH36" s="214"/>
      <c r="CI36" s="214">
        <v>-280.54120999999998</v>
      </c>
      <c r="CJ36" s="214"/>
      <c r="CK36" s="221"/>
    </row>
    <row r="37" spans="3:89" ht="15" customHeight="1">
      <c r="C37" s="67"/>
      <c r="D37" s="174" t="s">
        <v>246</v>
      </c>
      <c r="E37" s="170">
        <v>351</v>
      </c>
      <c r="F37" s="224">
        <f t="shared" si="59"/>
        <v>0</v>
      </c>
      <c r="G37" s="214"/>
      <c r="H37" s="214"/>
      <c r="I37" s="214"/>
      <c r="J37" s="214"/>
      <c r="K37" s="214"/>
      <c r="L37" s="236"/>
      <c r="M37" s="224">
        <f t="shared" si="60"/>
        <v>0</v>
      </c>
      <c r="N37" s="214"/>
      <c r="O37" s="214"/>
      <c r="P37" s="214"/>
      <c r="Q37" s="214"/>
      <c r="R37" s="214"/>
      <c r="S37" s="236"/>
      <c r="T37" s="224">
        <f t="shared" si="61"/>
        <v>0</v>
      </c>
      <c r="U37" s="214"/>
      <c r="V37" s="214"/>
      <c r="W37" s="214"/>
      <c r="X37" s="214"/>
      <c r="Y37" s="214"/>
      <c r="Z37" s="236"/>
      <c r="AA37" s="224">
        <f t="shared" si="62"/>
        <v>0</v>
      </c>
      <c r="AB37" s="214"/>
      <c r="AC37" s="214"/>
      <c r="AD37" s="214"/>
      <c r="AE37" s="214"/>
      <c r="AF37" s="214"/>
      <c r="AG37" s="236"/>
      <c r="AH37" s="224">
        <f t="shared" si="63"/>
        <v>0</v>
      </c>
      <c r="AI37" s="214"/>
      <c r="AJ37" s="214"/>
      <c r="AK37" s="214"/>
      <c r="AL37" s="214"/>
      <c r="AM37" s="214"/>
      <c r="AN37" s="236"/>
      <c r="AO37" s="224">
        <f t="shared" si="64"/>
        <v>0</v>
      </c>
      <c r="AP37" s="214"/>
      <c r="AQ37" s="214"/>
      <c r="AR37" s="214"/>
      <c r="AS37" s="214"/>
      <c r="AT37" s="214"/>
      <c r="AU37" s="236"/>
      <c r="AV37" s="224">
        <f t="shared" si="65"/>
        <v>0</v>
      </c>
      <c r="AW37" s="214"/>
      <c r="AX37" s="214"/>
      <c r="AY37" s="214"/>
      <c r="AZ37" s="214"/>
      <c r="BA37" s="214"/>
      <c r="BB37" s="236"/>
      <c r="BC37" s="224">
        <f t="shared" si="66"/>
        <v>0</v>
      </c>
      <c r="BD37" s="214"/>
      <c r="BE37" s="214"/>
      <c r="BF37" s="214"/>
      <c r="BG37" s="214"/>
      <c r="BH37" s="214"/>
      <c r="BI37" s="236"/>
      <c r="BJ37" s="224">
        <f t="shared" si="67"/>
        <v>0</v>
      </c>
      <c r="BK37" s="224">
        <f t="shared" si="47"/>
        <v>0</v>
      </c>
      <c r="BL37" s="224">
        <f t="shared" si="48"/>
        <v>0</v>
      </c>
      <c r="BM37" s="224">
        <f t="shared" si="49"/>
        <v>0</v>
      </c>
      <c r="BN37" s="224">
        <f t="shared" si="50"/>
        <v>0</v>
      </c>
      <c r="BO37" s="224">
        <f t="shared" si="51"/>
        <v>0</v>
      </c>
      <c r="BP37" s="225">
        <f t="shared" si="52"/>
        <v>0</v>
      </c>
      <c r="BQ37" s="224">
        <f t="shared" si="68"/>
        <v>0</v>
      </c>
      <c r="BR37" s="224">
        <f t="shared" si="53"/>
        <v>0</v>
      </c>
      <c r="BS37" s="224">
        <f t="shared" si="54"/>
        <v>0</v>
      </c>
      <c r="BT37" s="224">
        <f t="shared" si="55"/>
        <v>0</v>
      </c>
      <c r="BU37" s="224">
        <f t="shared" si="56"/>
        <v>0</v>
      </c>
      <c r="BV37" s="224">
        <f t="shared" si="57"/>
        <v>0</v>
      </c>
      <c r="BW37" s="225">
        <f t="shared" si="58"/>
        <v>0</v>
      </c>
      <c r="BX37" s="224">
        <f t="shared" si="69"/>
        <v>0</v>
      </c>
      <c r="BY37" s="214"/>
      <c r="BZ37" s="214"/>
      <c r="CA37" s="214"/>
      <c r="CB37" s="214"/>
      <c r="CC37" s="214"/>
      <c r="CD37" s="236"/>
      <c r="CE37" s="224">
        <f t="shared" si="70"/>
        <v>0</v>
      </c>
      <c r="CF37" s="214"/>
      <c r="CG37" s="214"/>
      <c r="CH37" s="214"/>
      <c r="CI37" s="214"/>
      <c r="CJ37" s="214"/>
      <c r="CK37" s="221"/>
    </row>
    <row r="38" spans="3:89" ht="15" customHeight="1">
      <c r="C38" s="67"/>
      <c r="D38" s="174" t="s">
        <v>244</v>
      </c>
      <c r="E38" s="170">
        <v>361</v>
      </c>
      <c r="F38" s="224">
        <f t="shared" si="59"/>
        <v>7.0017800000000001</v>
      </c>
      <c r="G38" s="214"/>
      <c r="H38" s="214"/>
      <c r="I38" s="214">
        <v>7.0017800000000001</v>
      </c>
      <c r="J38" s="214"/>
      <c r="K38" s="214"/>
      <c r="L38" s="236"/>
      <c r="M38" s="224">
        <f t="shared" si="60"/>
        <v>32.665460000000003</v>
      </c>
      <c r="N38" s="214"/>
      <c r="O38" s="214"/>
      <c r="P38" s="214">
        <v>32.665460000000003</v>
      </c>
      <c r="Q38" s="214"/>
      <c r="R38" s="214"/>
      <c r="S38" s="236"/>
      <c r="T38" s="224">
        <f t="shared" si="61"/>
        <v>0</v>
      </c>
      <c r="U38" s="214"/>
      <c r="V38" s="214"/>
      <c r="W38" s="214"/>
      <c r="X38" s="214"/>
      <c r="Y38" s="214"/>
      <c r="Z38" s="236"/>
      <c r="AA38" s="224">
        <f t="shared" si="62"/>
        <v>0</v>
      </c>
      <c r="AB38" s="214"/>
      <c r="AC38" s="214"/>
      <c r="AD38" s="214"/>
      <c r="AE38" s="214"/>
      <c r="AF38" s="214"/>
      <c r="AG38" s="236"/>
      <c r="AH38" s="224">
        <f t="shared" si="63"/>
        <v>0</v>
      </c>
      <c r="AI38" s="214"/>
      <c r="AJ38" s="214"/>
      <c r="AK38" s="214"/>
      <c r="AL38" s="214"/>
      <c r="AM38" s="214"/>
      <c r="AN38" s="236"/>
      <c r="AO38" s="224">
        <f t="shared" si="64"/>
        <v>0</v>
      </c>
      <c r="AP38" s="214"/>
      <c r="AQ38" s="214"/>
      <c r="AR38" s="214"/>
      <c r="AS38" s="214"/>
      <c r="AT38" s="214"/>
      <c r="AU38" s="236"/>
      <c r="AV38" s="224">
        <f t="shared" si="65"/>
        <v>0</v>
      </c>
      <c r="AW38" s="214"/>
      <c r="AX38" s="214"/>
      <c r="AY38" s="214"/>
      <c r="AZ38" s="214"/>
      <c r="BA38" s="214"/>
      <c r="BB38" s="236"/>
      <c r="BC38" s="224">
        <f t="shared" si="66"/>
        <v>0</v>
      </c>
      <c r="BD38" s="214"/>
      <c r="BE38" s="214"/>
      <c r="BF38" s="214"/>
      <c r="BG38" s="214"/>
      <c r="BH38" s="214"/>
      <c r="BI38" s="236"/>
      <c r="BJ38" s="224">
        <f t="shared" si="67"/>
        <v>7.0017800000000001</v>
      </c>
      <c r="BK38" s="224">
        <f t="shared" si="47"/>
        <v>0</v>
      </c>
      <c r="BL38" s="224">
        <f t="shared" si="48"/>
        <v>0</v>
      </c>
      <c r="BM38" s="224">
        <f t="shared" si="49"/>
        <v>7.0017800000000001</v>
      </c>
      <c r="BN38" s="224">
        <f t="shared" si="50"/>
        <v>0</v>
      </c>
      <c r="BO38" s="224">
        <f t="shared" si="51"/>
        <v>0</v>
      </c>
      <c r="BP38" s="225">
        <f t="shared" si="52"/>
        <v>0</v>
      </c>
      <c r="BQ38" s="224">
        <f t="shared" si="68"/>
        <v>32.665460000000003</v>
      </c>
      <c r="BR38" s="224">
        <f t="shared" si="53"/>
        <v>0</v>
      </c>
      <c r="BS38" s="224">
        <f t="shared" si="54"/>
        <v>0</v>
      </c>
      <c r="BT38" s="224">
        <f t="shared" si="55"/>
        <v>32.665460000000003</v>
      </c>
      <c r="BU38" s="224">
        <f t="shared" si="56"/>
        <v>0</v>
      </c>
      <c r="BV38" s="224">
        <f t="shared" si="57"/>
        <v>0</v>
      </c>
      <c r="BW38" s="225">
        <f t="shared" si="58"/>
        <v>0</v>
      </c>
      <c r="BX38" s="224">
        <f t="shared" si="69"/>
        <v>0</v>
      </c>
      <c r="BY38" s="214"/>
      <c r="BZ38" s="214"/>
      <c r="CA38" s="214"/>
      <c r="CB38" s="214"/>
      <c r="CC38" s="214"/>
      <c r="CD38" s="236"/>
      <c r="CE38" s="224">
        <f t="shared" si="70"/>
        <v>13.99954</v>
      </c>
      <c r="CF38" s="214"/>
      <c r="CG38" s="214"/>
      <c r="CH38" s="214">
        <v>13.99954</v>
      </c>
      <c r="CI38" s="214"/>
      <c r="CJ38" s="214"/>
      <c r="CK38" s="221"/>
    </row>
    <row r="39" spans="3:89" ht="15" customHeight="1">
      <c r="C39" s="67"/>
      <c r="D39" s="174" t="s">
        <v>241</v>
      </c>
      <c r="E39" s="170">
        <v>371</v>
      </c>
      <c r="F39" s="224">
        <f t="shared" si="59"/>
        <v>0</v>
      </c>
      <c r="G39" s="214"/>
      <c r="H39" s="214"/>
      <c r="I39" s="214"/>
      <c r="J39" s="214"/>
      <c r="K39" s="214"/>
      <c r="L39" s="236"/>
      <c r="M39" s="224">
        <f t="shared" si="60"/>
        <v>0</v>
      </c>
      <c r="N39" s="214"/>
      <c r="O39" s="214"/>
      <c r="P39" s="214"/>
      <c r="Q39" s="214"/>
      <c r="R39" s="214"/>
      <c r="S39" s="236"/>
      <c r="T39" s="224">
        <f t="shared" si="61"/>
        <v>0</v>
      </c>
      <c r="U39" s="214"/>
      <c r="V39" s="214"/>
      <c r="W39" s="214"/>
      <c r="X39" s="214"/>
      <c r="Y39" s="214"/>
      <c r="Z39" s="236"/>
      <c r="AA39" s="224">
        <f t="shared" si="62"/>
        <v>0</v>
      </c>
      <c r="AB39" s="214"/>
      <c r="AC39" s="214"/>
      <c r="AD39" s="214"/>
      <c r="AE39" s="214"/>
      <c r="AF39" s="214"/>
      <c r="AG39" s="236"/>
      <c r="AH39" s="224">
        <f t="shared" si="63"/>
        <v>0</v>
      </c>
      <c r="AI39" s="214"/>
      <c r="AJ39" s="214"/>
      <c r="AK39" s="214"/>
      <c r="AL39" s="214"/>
      <c r="AM39" s="214"/>
      <c r="AN39" s="236"/>
      <c r="AO39" s="224">
        <f t="shared" si="64"/>
        <v>0</v>
      </c>
      <c r="AP39" s="214"/>
      <c r="AQ39" s="214"/>
      <c r="AR39" s="214"/>
      <c r="AS39" s="214"/>
      <c r="AT39" s="214"/>
      <c r="AU39" s="236"/>
      <c r="AV39" s="224">
        <f t="shared" si="65"/>
        <v>0</v>
      </c>
      <c r="AW39" s="214"/>
      <c r="AX39" s="214"/>
      <c r="AY39" s="214"/>
      <c r="AZ39" s="214"/>
      <c r="BA39" s="214"/>
      <c r="BB39" s="236"/>
      <c r="BC39" s="224">
        <f t="shared" si="66"/>
        <v>0</v>
      </c>
      <c r="BD39" s="214"/>
      <c r="BE39" s="214"/>
      <c r="BF39" s="214"/>
      <c r="BG39" s="214"/>
      <c r="BH39" s="214"/>
      <c r="BI39" s="236"/>
      <c r="BJ39" s="224">
        <f t="shared" si="67"/>
        <v>0</v>
      </c>
      <c r="BK39" s="224">
        <f t="shared" si="47"/>
        <v>0</v>
      </c>
      <c r="BL39" s="224">
        <f t="shared" si="48"/>
        <v>0</v>
      </c>
      <c r="BM39" s="224">
        <f t="shared" si="49"/>
        <v>0</v>
      </c>
      <c r="BN39" s="224">
        <f t="shared" si="50"/>
        <v>0</v>
      </c>
      <c r="BO39" s="224">
        <f t="shared" si="51"/>
        <v>0</v>
      </c>
      <c r="BP39" s="225">
        <f t="shared" si="52"/>
        <v>0</v>
      </c>
      <c r="BQ39" s="224">
        <f t="shared" si="68"/>
        <v>0</v>
      </c>
      <c r="BR39" s="224">
        <f t="shared" si="53"/>
        <v>0</v>
      </c>
      <c r="BS39" s="224">
        <f t="shared" si="54"/>
        <v>0</v>
      </c>
      <c r="BT39" s="224">
        <f t="shared" si="55"/>
        <v>0</v>
      </c>
      <c r="BU39" s="224">
        <f t="shared" si="56"/>
        <v>0</v>
      </c>
      <c r="BV39" s="224">
        <f t="shared" si="57"/>
        <v>0</v>
      </c>
      <c r="BW39" s="225">
        <f t="shared" si="58"/>
        <v>0</v>
      </c>
      <c r="BX39" s="224">
        <f t="shared" si="69"/>
        <v>0</v>
      </c>
      <c r="BY39" s="214"/>
      <c r="BZ39" s="214"/>
      <c r="CA39" s="214"/>
      <c r="CB39" s="214"/>
      <c r="CC39" s="214"/>
      <c r="CD39" s="236"/>
      <c r="CE39" s="224">
        <f t="shared" si="70"/>
        <v>0</v>
      </c>
      <c r="CF39" s="214"/>
      <c r="CG39" s="214"/>
      <c r="CH39" s="214"/>
      <c r="CI39" s="214"/>
      <c r="CJ39" s="214"/>
      <c r="CK39" s="263"/>
    </row>
    <row r="40" spans="3:89" ht="33.75">
      <c r="C40" s="67"/>
      <c r="D40" s="174" t="s">
        <v>248</v>
      </c>
      <c r="E40" s="170">
        <v>400</v>
      </c>
      <c r="F40" s="257">
        <f t="shared" ref="F40:AK40" si="71">SUM(F41:F47)</f>
        <v>95.454890000000006</v>
      </c>
      <c r="G40" s="257">
        <f t="shared" si="71"/>
        <v>0</v>
      </c>
      <c r="H40" s="257">
        <f t="shared" si="71"/>
        <v>0</v>
      </c>
      <c r="I40" s="257">
        <f t="shared" si="71"/>
        <v>41.537860000000002</v>
      </c>
      <c r="J40" s="257">
        <f t="shared" si="71"/>
        <v>53.917030000000004</v>
      </c>
      <c r="K40" s="257">
        <f t="shared" si="71"/>
        <v>0</v>
      </c>
      <c r="L40" s="259">
        <f t="shared" si="71"/>
        <v>0</v>
      </c>
      <c r="M40" s="257">
        <f t="shared" si="71"/>
        <v>381.7987</v>
      </c>
      <c r="N40" s="257">
        <f t="shared" si="71"/>
        <v>0</v>
      </c>
      <c r="O40" s="257">
        <f t="shared" si="71"/>
        <v>0</v>
      </c>
      <c r="P40" s="257">
        <f t="shared" si="71"/>
        <v>140.47228000000001</v>
      </c>
      <c r="Q40" s="257">
        <f t="shared" si="71"/>
        <v>241.32641999999998</v>
      </c>
      <c r="R40" s="257">
        <f t="shared" si="71"/>
        <v>0</v>
      </c>
      <c r="S40" s="259">
        <f t="shared" si="71"/>
        <v>0</v>
      </c>
      <c r="T40" s="257">
        <f t="shared" si="71"/>
        <v>22.990869999999997</v>
      </c>
      <c r="U40" s="257">
        <f t="shared" si="71"/>
        <v>0</v>
      </c>
      <c r="V40" s="257">
        <f t="shared" si="71"/>
        <v>0</v>
      </c>
      <c r="W40" s="257">
        <f t="shared" si="71"/>
        <v>0</v>
      </c>
      <c r="X40" s="257">
        <f t="shared" si="71"/>
        <v>22.990869999999997</v>
      </c>
      <c r="Y40" s="257">
        <f t="shared" si="71"/>
        <v>0</v>
      </c>
      <c r="Z40" s="259">
        <f t="shared" si="71"/>
        <v>0</v>
      </c>
      <c r="AA40" s="257">
        <f t="shared" si="71"/>
        <v>104.17910000000001</v>
      </c>
      <c r="AB40" s="257">
        <f t="shared" si="71"/>
        <v>0</v>
      </c>
      <c r="AC40" s="257">
        <f t="shared" si="71"/>
        <v>0</v>
      </c>
      <c r="AD40" s="257">
        <f t="shared" si="71"/>
        <v>0</v>
      </c>
      <c r="AE40" s="257">
        <f t="shared" si="71"/>
        <v>104.17910000000001</v>
      </c>
      <c r="AF40" s="257">
        <f t="shared" si="71"/>
        <v>0</v>
      </c>
      <c r="AG40" s="259">
        <f t="shared" si="71"/>
        <v>0</v>
      </c>
      <c r="AH40" s="257">
        <f t="shared" si="71"/>
        <v>0</v>
      </c>
      <c r="AI40" s="257">
        <f t="shared" si="71"/>
        <v>0</v>
      </c>
      <c r="AJ40" s="257">
        <f t="shared" si="71"/>
        <v>0</v>
      </c>
      <c r="AK40" s="257">
        <f t="shared" si="71"/>
        <v>0</v>
      </c>
      <c r="AL40" s="257">
        <f t="shared" ref="AL40:BQ40" si="72">SUM(AL41:AL47)</f>
        <v>0</v>
      </c>
      <c r="AM40" s="257">
        <f t="shared" si="72"/>
        <v>0</v>
      </c>
      <c r="AN40" s="259">
        <f t="shared" si="72"/>
        <v>0</v>
      </c>
      <c r="AO40" s="257">
        <f t="shared" si="72"/>
        <v>0</v>
      </c>
      <c r="AP40" s="257">
        <f t="shared" si="72"/>
        <v>0</v>
      </c>
      <c r="AQ40" s="257">
        <f t="shared" si="72"/>
        <v>0</v>
      </c>
      <c r="AR40" s="257">
        <f t="shared" si="72"/>
        <v>0</v>
      </c>
      <c r="AS40" s="257">
        <f t="shared" si="72"/>
        <v>0</v>
      </c>
      <c r="AT40" s="257">
        <f t="shared" si="72"/>
        <v>0</v>
      </c>
      <c r="AU40" s="259">
        <f t="shared" si="72"/>
        <v>0</v>
      </c>
      <c r="AV40" s="257">
        <f t="shared" si="72"/>
        <v>0</v>
      </c>
      <c r="AW40" s="257">
        <f t="shared" si="72"/>
        <v>0</v>
      </c>
      <c r="AX40" s="257">
        <f t="shared" si="72"/>
        <v>0</v>
      </c>
      <c r="AY40" s="257">
        <f t="shared" si="72"/>
        <v>0</v>
      </c>
      <c r="AZ40" s="257">
        <f t="shared" si="72"/>
        <v>0</v>
      </c>
      <c r="BA40" s="257">
        <f t="shared" si="72"/>
        <v>0</v>
      </c>
      <c r="BB40" s="259">
        <f t="shared" si="72"/>
        <v>0</v>
      </c>
      <c r="BC40" s="257">
        <f t="shared" si="72"/>
        <v>0</v>
      </c>
      <c r="BD40" s="257">
        <f t="shared" si="72"/>
        <v>0</v>
      </c>
      <c r="BE40" s="257">
        <f t="shared" si="72"/>
        <v>0</v>
      </c>
      <c r="BF40" s="257">
        <f t="shared" si="72"/>
        <v>0</v>
      </c>
      <c r="BG40" s="257">
        <f t="shared" si="72"/>
        <v>0</v>
      </c>
      <c r="BH40" s="257">
        <f t="shared" si="72"/>
        <v>0</v>
      </c>
      <c r="BI40" s="259">
        <f t="shared" si="72"/>
        <v>0</v>
      </c>
      <c r="BJ40" s="257">
        <f t="shared" si="72"/>
        <v>118.44575999999999</v>
      </c>
      <c r="BK40" s="257">
        <f t="shared" si="72"/>
        <v>0</v>
      </c>
      <c r="BL40" s="257">
        <f t="shared" si="72"/>
        <v>0</v>
      </c>
      <c r="BM40" s="257">
        <f t="shared" si="72"/>
        <v>41.537860000000002</v>
      </c>
      <c r="BN40" s="257">
        <f t="shared" si="72"/>
        <v>76.907899999999998</v>
      </c>
      <c r="BO40" s="257">
        <f t="shared" si="72"/>
        <v>0</v>
      </c>
      <c r="BP40" s="259">
        <f t="shared" si="72"/>
        <v>0</v>
      </c>
      <c r="BQ40" s="257">
        <f t="shared" si="72"/>
        <v>485.9778</v>
      </c>
      <c r="BR40" s="257">
        <f t="shared" ref="BR40:CK40" si="73">SUM(BR41:BR47)</f>
        <v>0</v>
      </c>
      <c r="BS40" s="257">
        <f t="shared" si="73"/>
        <v>0</v>
      </c>
      <c r="BT40" s="257">
        <f t="shared" si="73"/>
        <v>140.47228000000001</v>
      </c>
      <c r="BU40" s="257">
        <f t="shared" si="73"/>
        <v>345.50551999999999</v>
      </c>
      <c r="BV40" s="257">
        <f t="shared" si="73"/>
        <v>0</v>
      </c>
      <c r="BW40" s="259">
        <f t="shared" si="73"/>
        <v>0</v>
      </c>
      <c r="BX40" s="257">
        <f t="shared" si="73"/>
        <v>0</v>
      </c>
      <c r="BY40" s="257">
        <f t="shared" si="73"/>
        <v>0</v>
      </c>
      <c r="BZ40" s="257">
        <f t="shared" si="73"/>
        <v>0</v>
      </c>
      <c r="CA40" s="257">
        <f t="shared" si="73"/>
        <v>0</v>
      </c>
      <c r="CB40" s="257">
        <f t="shared" si="73"/>
        <v>0</v>
      </c>
      <c r="CC40" s="257">
        <f t="shared" si="73"/>
        <v>0</v>
      </c>
      <c r="CD40" s="259">
        <f t="shared" si="73"/>
        <v>0</v>
      </c>
      <c r="CE40" s="257">
        <f t="shared" si="73"/>
        <v>1.8629999999999987</v>
      </c>
      <c r="CF40" s="257">
        <f t="shared" si="73"/>
        <v>0</v>
      </c>
      <c r="CG40" s="257">
        <f t="shared" si="73"/>
        <v>0</v>
      </c>
      <c r="CH40" s="257">
        <f t="shared" si="73"/>
        <v>-23.25826</v>
      </c>
      <c r="CI40" s="257">
        <f t="shared" si="73"/>
        <v>25.121259999999999</v>
      </c>
      <c r="CJ40" s="257">
        <f t="shared" si="73"/>
        <v>0</v>
      </c>
      <c r="CK40" s="261">
        <f t="shared" si="73"/>
        <v>0</v>
      </c>
    </row>
    <row r="41" spans="3:89" ht="22.5">
      <c r="C41" s="67"/>
      <c r="D41" s="174" t="s">
        <v>238</v>
      </c>
      <c r="E41" s="170">
        <v>411</v>
      </c>
      <c r="F41" s="224">
        <f>SUM(G41:L41)</f>
        <v>0</v>
      </c>
      <c r="G41" s="214"/>
      <c r="H41" s="214"/>
      <c r="I41" s="214"/>
      <c r="J41" s="214"/>
      <c r="K41" s="214"/>
      <c r="L41" s="236"/>
      <c r="M41" s="224">
        <f>SUM(N41:S41)</f>
        <v>0</v>
      </c>
      <c r="N41" s="214"/>
      <c r="O41" s="214"/>
      <c r="P41" s="214"/>
      <c r="Q41" s="214"/>
      <c r="R41" s="214"/>
      <c r="S41" s="236"/>
      <c r="T41" s="224">
        <f>SUM(U41:Z41)</f>
        <v>0</v>
      </c>
      <c r="U41" s="214"/>
      <c r="V41" s="214"/>
      <c r="W41" s="214"/>
      <c r="X41" s="214"/>
      <c r="Y41" s="214"/>
      <c r="Z41" s="236"/>
      <c r="AA41" s="224">
        <f>SUM(AB41:AG41)</f>
        <v>0</v>
      </c>
      <c r="AB41" s="214"/>
      <c r="AC41" s="214"/>
      <c r="AD41" s="214"/>
      <c r="AE41" s="214"/>
      <c r="AF41" s="214"/>
      <c r="AG41" s="236"/>
      <c r="AH41" s="224">
        <f>SUM(AI41:AN41)</f>
        <v>0</v>
      </c>
      <c r="AI41" s="214"/>
      <c r="AJ41" s="214"/>
      <c r="AK41" s="214"/>
      <c r="AL41" s="214"/>
      <c r="AM41" s="214"/>
      <c r="AN41" s="236"/>
      <c r="AO41" s="224">
        <f>SUM(AP41:AU41)</f>
        <v>0</v>
      </c>
      <c r="AP41" s="214"/>
      <c r="AQ41" s="214"/>
      <c r="AR41" s="214"/>
      <c r="AS41" s="214"/>
      <c r="AT41" s="214"/>
      <c r="AU41" s="236"/>
      <c r="AV41" s="224">
        <f>SUM(AW41:BB41)</f>
        <v>0</v>
      </c>
      <c r="AW41" s="214"/>
      <c r="AX41" s="214"/>
      <c r="AY41" s="214"/>
      <c r="AZ41" s="214"/>
      <c r="BA41" s="214"/>
      <c r="BB41" s="236"/>
      <c r="BC41" s="224">
        <f>SUM(BD41:BI41)</f>
        <v>0</v>
      </c>
      <c r="BD41" s="214"/>
      <c r="BE41" s="214"/>
      <c r="BF41" s="214"/>
      <c r="BG41" s="214"/>
      <c r="BH41" s="214"/>
      <c r="BI41" s="236"/>
      <c r="BJ41" s="224">
        <f>SUM(BK41:BP41)</f>
        <v>0</v>
      </c>
      <c r="BK41" s="224">
        <f t="shared" ref="BK41:BK48" si="74">AI41+U41+G41</f>
        <v>0</v>
      </c>
      <c r="BL41" s="224">
        <f t="shared" ref="BL41:BL47" si="75">AJ41+V41+H41</f>
        <v>0</v>
      </c>
      <c r="BM41" s="224">
        <f t="shared" ref="BM41:BM47" si="76">AK41+W41+I41</f>
        <v>0</v>
      </c>
      <c r="BN41" s="224">
        <f t="shared" ref="BN41:BN47" si="77">AL41+X41+J41</f>
        <v>0</v>
      </c>
      <c r="BO41" s="224">
        <f t="shared" ref="BO41:BO47" si="78">AM41+Y41+K41</f>
        <v>0</v>
      </c>
      <c r="BP41" s="225">
        <f t="shared" ref="BP41:BP47" si="79">AN41+Z41+L41</f>
        <v>0</v>
      </c>
      <c r="BQ41" s="224">
        <f>SUM(BR41:BW41)</f>
        <v>0</v>
      </c>
      <c r="BR41" s="224">
        <f t="shared" ref="BR41:BR47" si="80">AP41+AB41+N41</f>
        <v>0</v>
      </c>
      <c r="BS41" s="224">
        <f t="shared" ref="BS41:BS47" si="81">AQ41+AC41+O41</f>
        <v>0</v>
      </c>
      <c r="BT41" s="224">
        <f t="shared" ref="BT41:BT47" si="82">AR41+AD41+P41</f>
        <v>0</v>
      </c>
      <c r="BU41" s="224">
        <f t="shared" ref="BU41:BU47" si="83">AS41+AE41+Q41</f>
        <v>0</v>
      </c>
      <c r="BV41" s="224">
        <f t="shared" ref="BV41:BV47" si="84">AT41+AF41+R41</f>
        <v>0</v>
      </c>
      <c r="BW41" s="225">
        <f t="shared" ref="BW41:BW47" si="85">AU41+AG41+S41</f>
        <v>0</v>
      </c>
      <c r="BX41" s="224">
        <f>SUM(BY41:CD41)</f>
        <v>0</v>
      </c>
      <c r="BY41" s="214"/>
      <c r="BZ41" s="214"/>
      <c r="CA41" s="214"/>
      <c r="CB41" s="214"/>
      <c r="CC41" s="214"/>
      <c r="CD41" s="236"/>
      <c r="CE41" s="224">
        <f>SUM(CF41:CK41)</f>
        <v>0</v>
      </c>
      <c r="CF41" s="214"/>
      <c r="CG41" s="214"/>
      <c r="CH41" s="214"/>
      <c r="CI41" s="214"/>
      <c r="CJ41" s="214"/>
      <c r="CK41" s="221"/>
    </row>
    <row r="42" spans="3:89" ht="22.5">
      <c r="C42" s="67"/>
      <c r="D42" s="174" t="s">
        <v>239</v>
      </c>
      <c r="E42" s="170">
        <v>421</v>
      </c>
      <c r="F42" s="224">
        <f t="shared" ref="F42:F48" si="86">SUM(G42:L42)</f>
        <v>0</v>
      </c>
      <c r="G42" s="214"/>
      <c r="H42" s="214"/>
      <c r="I42" s="214"/>
      <c r="J42" s="214"/>
      <c r="K42" s="214"/>
      <c r="L42" s="236"/>
      <c r="M42" s="224">
        <f t="shared" ref="M42:M48" si="87">SUM(N42:S42)</f>
        <v>0</v>
      </c>
      <c r="N42" s="214"/>
      <c r="O42" s="214"/>
      <c r="P42" s="214"/>
      <c r="Q42" s="214"/>
      <c r="R42" s="214"/>
      <c r="S42" s="236"/>
      <c r="T42" s="224">
        <f t="shared" ref="T42:T48" si="88">SUM(U42:Z42)</f>
        <v>0</v>
      </c>
      <c r="U42" s="214"/>
      <c r="V42" s="214"/>
      <c r="W42" s="214"/>
      <c r="X42" s="214"/>
      <c r="Y42" s="214"/>
      <c r="Z42" s="236"/>
      <c r="AA42" s="224">
        <f t="shared" ref="AA42:AA48" si="89">SUM(AB42:AG42)</f>
        <v>0</v>
      </c>
      <c r="AB42" s="214"/>
      <c r="AC42" s="214"/>
      <c r="AD42" s="214"/>
      <c r="AE42" s="214"/>
      <c r="AF42" s="214"/>
      <c r="AG42" s="236"/>
      <c r="AH42" s="224">
        <f t="shared" ref="AH42:AH48" si="90">SUM(AI42:AN42)</f>
        <v>0</v>
      </c>
      <c r="AI42" s="214"/>
      <c r="AJ42" s="214"/>
      <c r="AK42" s="214"/>
      <c r="AL42" s="214"/>
      <c r="AM42" s="214"/>
      <c r="AN42" s="236"/>
      <c r="AO42" s="224">
        <f t="shared" ref="AO42:AO48" si="91">SUM(AP42:AU42)</f>
        <v>0</v>
      </c>
      <c r="AP42" s="214"/>
      <c r="AQ42" s="214"/>
      <c r="AR42" s="214"/>
      <c r="AS42" s="214"/>
      <c r="AT42" s="214"/>
      <c r="AU42" s="236"/>
      <c r="AV42" s="224">
        <f t="shared" ref="AV42:AV48" si="92">SUM(AW42:BB42)</f>
        <v>0</v>
      </c>
      <c r="AW42" s="214"/>
      <c r="AX42" s="214"/>
      <c r="AY42" s="214"/>
      <c r="AZ42" s="214"/>
      <c r="BA42" s="214"/>
      <c r="BB42" s="236"/>
      <c r="BC42" s="224">
        <f t="shared" ref="BC42:BC48" si="93">SUM(BD42:BI42)</f>
        <v>0</v>
      </c>
      <c r="BD42" s="214"/>
      <c r="BE42" s="214"/>
      <c r="BF42" s="214"/>
      <c r="BG42" s="214"/>
      <c r="BH42" s="214"/>
      <c r="BI42" s="236"/>
      <c r="BJ42" s="224">
        <f t="shared" ref="BJ42:BJ48" si="94">SUM(BK42:BP42)</f>
        <v>0</v>
      </c>
      <c r="BK42" s="224">
        <f t="shared" si="74"/>
        <v>0</v>
      </c>
      <c r="BL42" s="224">
        <f t="shared" si="75"/>
        <v>0</v>
      </c>
      <c r="BM42" s="224">
        <f t="shared" si="76"/>
        <v>0</v>
      </c>
      <c r="BN42" s="224">
        <f t="shared" si="77"/>
        <v>0</v>
      </c>
      <c r="BO42" s="224">
        <f t="shared" si="78"/>
        <v>0</v>
      </c>
      <c r="BP42" s="225">
        <f t="shared" si="79"/>
        <v>0</v>
      </c>
      <c r="BQ42" s="224">
        <f t="shared" ref="BQ42:BQ48" si="95">SUM(BR42:BW42)</f>
        <v>0</v>
      </c>
      <c r="BR42" s="224">
        <f t="shared" si="80"/>
        <v>0</v>
      </c>
      <c r="BS42" s="224">
        <f t="shared" si="81"/>
        <v>0</v>
      </c>
      <c r="BT42" s="224">
        <f t="shared" si="82"/>
        <v>0</v>
      </c>
      <c r="BU42" s="224">
        <f t="shared" si="83"/>
        <v>0</v>
      </c>
      <c r="BV42" s="224">
        <f t="shared" si="84"/>
        <v>0</v>
      </c>
      <c r="BW42" s="225">
        <f t="shared" si="85"/>
        <v>0</v>
      </c>
      <c r="BX42" s="224">
        <f t="shared" ref="BX42:BX48" si="96">SUM(BY42:CD42)</f>
        <v>0</v>
      </c>
      <c r="BY42" s="214"/>
      <c r="BZ42" s="214"/>
      <c r="CA42" s="214"/>
      <c r="CB42" s="214"/>
      <c r="CC42" s="214"/>
      <c r="CD42" s="236"/>
      <c r="CE42" s="224">
        <f t="shared" ref="CE42:CE48" si="97">SUM(CF42:CK42)</f>
        <v>0</v>
      </c>
      <c r="CF42" s="214"/>
      <c r="CG42" s="214"/>
      <c r="CH42" s="214"/>
      <c r="CI42" s="214"/>
      <c r="CJ42" s="214"/>
      <c r="CK42" s="221"/>
    </row>
    <row r="43" spans="3:89" ht="15" customHeight="1">
      <c r="C43" s="67"/>
      <c r="D43" s="174" t="s">
        <v>240</v>
      </c>
      <c r="E43" s="170">
        <v>431</v>
      </c>
      <c r="F43" s="224">
        <f t="shared" si="86"/>
        <v>0</v>
      </c>
      <c r="G43" s="214"/>
      <c r="H43" s="214"/>
      <c r="I43" s="214"/>
      <c r="J43" s="214"/>
      <c r="K43" s="214"/>
      <c r="L43" s="236"/>
      <c r="M43" s="224">
        <f t="shared" si="87"/>
        <v>0</v>
      </c>
      <c r="N43" s="214"/>
      <c r="O43" s="214"/>
      <c r="P43" s="214"/>
      <c r="Q43" s="214"/>
      <c r="R43" s="214"/>
      <c r="S43" s="236"/>
      <c r="T43" s="224">
        <f t="shared" si="88"/>
        <v>0</v>
      </c>
      <c r="U43" s="214"/>
      <c r="V43" s="214"/>
      <c r="W43" s="214"/>
      <c r="X43" s="214"/>
      <c r="Y43" s="214"/>
      <c r="Z43" s="236"/>
      <c r="AA43" s="224">
        <f t="shared" si="89"/>
        <v>0</v>
      </c>
      <c r="AB43" s="214"/>
      <c r="AC43" s="214"/>
      <c r="AD43" s="214"/>
      <c r="AE43" s="214"/>
      <c r="AF43" s="214"/>
      <c r="AG43" s="236"/>
      <c r="AH43" s="224">
        <f t="shared" si="90"/>
        <v>0</v>
      </c>
      <c r="AI43" s="214"/>
      <c r="AJ43" s="214"/>
      <c r="AK43" s="214"/>
      <c r="AL43" s="214"/>
      <c r="AM43" s="214"/>
      <c r="AN43" s="236"/>
      <c r="AO43" s="224">
        <f t="shared" si="91"/>
        <v>0</v>
      </c>
      <c r="AP43" s="214"/>
      <c r="AQ43" s="214"/>
      <c r="AR43" s="214"/>
      <c r="AS43" s="214"/>
      <c r="AT43" s="214"/>
      <c r="AU43" s="236"/>
      <c r="AV43" s="224">
        <f t="shared" si="92"/>
        <v>0</v>
      </c>
      <c r="AW43" s="214"/>
      <c r="AX43" s="214"/>
      <c r="AY43" s="214"/>
      <c r="AZ43" s="214"/>
      <c r="BA43" s="214"/>
      <c r="BB43" s="236"/>
      <c r="BC43" s="224">
        <f t="shared" si="93"/>
        <v>0</v>
      </c>
      <c r="BD43" s="214"/>
      <c r="BE43" s="214"/>
      <c r="BF43" s="214"/>
      <c r="BG43" s="214"/>
      <c r="BH43" s="214"/>
      <c r="BI43" s="236"/>
      <c r="BJ43" s="224">
        <f t="shared" si="94"/>
        <v>0</v>
      </c>
      <c r="BK43" s="224">
        <f t="shared" si="74"/>
        <v>0</v>
      </c>
      <c r="BL43" s="224">
        <f t="shared" si="75"/>
        <v>0</v>
      </c>
      <c r="BM43" s="224">
        <f t="shared" si="76"/>
        <v>0</v>
      </c>
      <c r="BN43" s="224">
        <f t="shared" si="77"/>
        <v>0</v>
      </c>
      <c r="BO43" s="224">
        <f t="shared" si="78"/>
        <v>0</v>
      </c>
      <c r="BP43" s="225">
        <f t="shared" si="79"/>
        <v>0</v>
      </c>
      <c r="BQ43" s="224">
        <f t="shared" si="95"/>
        <v>0</v>
      </c>
      <c r="BR43" s="224">
        <f t="shared" si="80"/>
        <v>0</v>
      </c>
      <c r="BS43" s="224">
        <f t="shared" si="81"/>
        <v>0</v>
      </c>
      <c r="BT43" s="224">
        <f t="shared" si="82"/>
        <v>0</v>
      </c>
      <c r="BU43" s="224">
        <f t="shared" si="83"/>
        <v>0</v>
      </c>
      <c r="BV43" s="224">
        <f t="shared" si="84"/>
        <v>0</v>
      </c>
      <c r="BW43" s="225">
        <f t="shared" si="85"/>
        <v>0</v>
      </c>
      <c r="BX43" s="224">
        <f t="shared" si="96"/>
        <v>0</v>
      </c>
      <c r="BY43" s="214"/>
      <c r="BZ43" s="214"/>
      <c r="CA43" s="214"/>
      <c r="CB43" s="214"/>
      <c r="CC43" s="214"/>
      <c r="CD43" s="236"/>
      <c r="CE43" s="224">
        <f t="shared" si="97"/>
        <v>0</v>
      </c>
      <c r="CF43" s="214"/>
      <c r="CG43" s="214"/>
      <c r="CH43" s="214"/>
      <c r="CI43" s="214"/>
      <c r="CJ43" s="214"/>
      <c r="CK43" s="221"/>
    </row>
    <row r="44" spans="3:89" ht="15" customHeight="1">
      <c r="C44" s="67"/>
      <c r="D44" s="174" t="s">
        <v>242</v>
      </c>
      <c r="E44" s="170">
        <v>441</v>
      </c>
      <c r="F44" s="224">
        <f t="shared" si="86"/>
        <v>94.490970000000004</v>
      </c>
      <c r="G44" s="214"/>
      <c r="H44" s="214"/>
      <c r="I44" s="214">
        <v>41.537860000000002</v>
      </c>
      <c r="J44" s="214">
        <v>52.953110000000002</v>
      </c>
      <c r="K44" s="214"/>
      <c r="L44" s="236"/>
      <c r="M44" s="224">
        <f t="shared" si="87"/>
        <v>377.27292</v>
      </c>
      <c r="N44" s="214"/>
      <c r="O44" s="214"/>
      <c r="P44" s="214">
        <v>140.47228000000001</v>
      </c>
      <c r="Q44" s="214">
        <v>236.80063999999999</v>
      </c>
      <c r="R44" s="214"/>
      <c r="S44" s="236"/>
      <c r="T44" s="224">
        <f t="shared" si="88"/>
        <v>21.203499999999998</v>
      </c>
      <c r="U44" s="214"/>
      <c r="V44" s="214"/>
      <c r="W44" s="214"/>
      <c r="X44" s="214">
        <v>21.203499999999998</v>
      </c>
      <c r="Y44" s="214"/>
      <c r="Z44" s="236"/>
      <c r="AA44" s="224">
        <f t="shared" si="89"/>
        <v>96.105680000000007</v>
      </c>
      <c r="AB44" s="214"/>
      <c r="AC44" s="214"/>
      <c r="AD44" s="214"/>
      <c r="AE44" s="214">
        <v>96.105680000000007</v>
      </c>
      <c r="AF44" s="214"/>
      <c r="AG44" s="236"/>
      <c r="AH44" s="224">
        <f t="shared" si="90"/>
        <v>0</v>
      </c>
      <c r="AI44" s="214"/>
      <c r="AJ44" s="214"/>
      <c r="AK44" s="214"/>
      <c r="AL44" s="214"/>
      <c r="AM44" s="214"/>
      <c r="AN44" s="236"/>
      <c r="AO44" s="224">
        <f t="shared" si="91"/>
        <v>0</v>
      </c>
      <c r="AP44" s="214"/>
      <c r="AQ44" s="214"/>
      <c r="AR44" s="214"/>
      <c r="AS44" s="214"/>
      <c r="AT44" s="214"/>
      <c r="AU44" s="236"/>
      <c r="AV44" s="224">
        <f t="shared" si="92"/>
        <v>0</v>
      </c>
      <c r="AW44" s="214"/>
      <c r="AX44" s="214"/>
      <c r="AY44" s="214"/>
      <c r="AZ44" s="214"/>
      <c r="BA44" s="214"/>
      <c r="BB44" s="236"/>
      <c r="BC44" s="224">
        <f t="shared" si="93"/>
        <v>0</v>
      </c>
      <c r="BD44" s="214"/>
      <c r="BE44" s="214"/>
      <c r="BF44" s="214"/>
      <c r="BG44" s="214"/>
      <c r="BH44" s="214"/>
      <c r="BI44" s="236"/>
      <c r="BJ44" s="224">
        <f t="shared" si="94"/>
        <v>115.69447</v>
      </c>
      <c r="BK44" s="224">
        <f t="shared" si="74"/>
        <v>0</v>
      </c>
      <c r="BL44" s="224">
        <f t="shared" si="75"/>
        <v>0</v>
      </c>
      <c r="BM44" s="224">
        <f t="shared" si="76"/>
        <v>41.537860000000002</v>
      </c>
      <c r="BN44" s="224">
        <f t="shared" si="77"/>
        <v>74.156610000000001</v>
      </c>
      <c r="BO44" s="224">
        <f t="shared" si="78"/>
        <v>0</v>
      </c>
      <c r="BP44" s="225">
        <f t="shared" si="79"/>
        <v>0</v>
      </c>
      <c r="BQ44" s="224">
        <f t="shared" si="95"/>
        <v>473.37860000000001</v>
      </c>
      <c r="BR44" s="224">
        <f t="shared" si="80"/>
        <v>0</v>
      </c>
      <c r="BS44" s="224">
        <f t="shared" si="81"/>
        <v>0</v>
      </c>
      <c r="BT44" s="224">
        <f t="shared" si="82"/>
        <v>140.47228000000001</v>
      </c>
      <c r="BU44" s="224">
        <f t="shared" si="83"/>
        <v>332.90631999999999</v>
      </c>
      <c r="BV44" s="224">
        <f t="shared" si="84"/>
        <v>0</v>
      </c>
      <c r="BW44" s="225">
        <f t="shared" si="85"/>
        <v>0</v>
      </c>
      <c r="BX44" s="224">
        <f t="shared" si="96"/>
        <v>0</v>
      </c>
      <c r="BY44" s="214"/>
      <c r="BZ44" s="214"/>
      <c r="CA44" s="214"/>
      <c r="CB44" s="214"/>
      <c r="CC44" s="214"/>
      <c r="CD44" s="236"/>
      <c r="CE44" s="224">
        <f t="shared" si="97"/>
        <v>3.9213999999999984</v>
      </c>
      <c r="CF44" s="214"/>
      <c r="CG44" s="214"/>
      <c r="CH44" s="214">
        <v>-23.25826</v>
      </c>
      <c r="CI44" s="214">
        <v>27.179659999999998</v>
      </c>
      <c r="CJ44" s="214"/>
      <c r="CK44" s="221"/>
    </row>
    <row r="45" spans="3:89" ht="15" customHeight="1">
      <c r="C45" s="67"/>
      <c r="D45" s="174" t="s">
        <v>246</v>
      </c>
      <c r="E45" s="170">
        <v>451</v>
      </c>
      <c r="F45" s="224">
        <f t="shared" si="86"/>
        <v>0</v>
      </c>
      <c r="G45" s="214"/>
      <c r="H45" s="214"/>
      <c r="I45" s="214"/>
      <c r="J45" s="214"/>
      <c r="K45" s="214"/>
      <c r="L45" s="236"/>
      <c r="M45" s="224">
        <f t="shared" si="87"/>
        <v>0</v>
      </c>
      <c r="N45" s="214"/>
      <c r="O45" s="214"/>
      <c r="P45" s="214"/>
      <c r="Q45" s="214"/>
      <c r="R45" s="214"/>
      <c r="S45" s="236"/>
      <c r="T45" s="224">
        <f t="shared" si="88"/>
        <v>0</v>
      </c>
      <c r="U45" s="214"/>
      <c r="V45" s="214"/>
      <c r="W45" s="214"/>
      <c r="X45" s="214"/>
      <c r="Y45" s="214"/>
      <c r="Z45" s="236"/>
      <c r="AA45" s="224">
        <f t="shared" si="89"/>
        <v>0</v>
      </c>
      <c r="AB45" s="214"/>
      <c r="AC45" s="214"/>
      <c r="AD45" s="214"/>
      <c r="AE45" s="214"/>
      <c r="AF45" s="214"/>
      <c r="AG45" s="236"/>
      <c r="AH45" s="224">
        <f t="shared" si="90"/>
        <v>0</v>
      </c>
      <c r="AI45" s="214"/>
      <c r="AJ45" s="214"/>
      <c r="AK45" s="214"/>
      <c r="AL45" s="214"/>
      <c r="AM45" s="214"/>
      <c r="AN45" s="236"/>
      <c r="AO45" s="224">
        <f t="shared" si="91"/>
        <v>0</v>
      </c>
      <c r="AP45" s="214"/>
      <c r="AQ45" s="214"/>
      <c r="AR45" s="214"/>
      <c r="AS45" s="214"/>
      <c r="AT45" s="214"/>
      <c r="AU45" s="236"/>
      <c r="AV45" s="224">
        <f t="shared" si="92"/>
        <v>0</v>
      </c>
      <c r="AW45" s="214"/>
      <c r="AX45" s="214"/>
      <c r="AY45" s="214"/>
      <c r="AZ45" s="214"/>
      <c r="BA45" s="214"/>
      <c r="BB45" s="236"/>
      <c r="BC45" s="224">
        <f t="shared" si="93"/>
        <v>0</v>
      </c>
      <c r="BD45" s="214"/>
      <c r="BE45" s="214"/>
      <c r="BF45" s="214"/>
      <c r="BG45" s="214"/>
      <c r="BH45" s="214"/>
      <c r="BI45" s="236"/>
      <c r="BJ45" s="224">
        <f t="shared" si="94"/>
        <v>0</v>
      </c>
      <c r="BK45" s="224">
        <f t="shared" si="74"/>
        <v>0</v>
      </c>
      <c r="BL45" s="224">
        <f t="shared" si="75"/>
        <v>0</v>
      </c>
      <c r="BM45" s="224">
        <f t="shared" si="76"/>
        <v>0</v>
      </c>
      <c r="BN45" s="224">
        <f t="shared" si="77"/>
        <v>0</v>
      </c>
      <c r="BO45" s="224">
        <f t="shared" si="78"/>
        <v>0</v>
      </c>
      <c r="BP45" s="225">
        <f t="shared" si="79"/>
        <v>0</v>
      </c>
      <c r="BQ45" s="224">
        <f t="shared" si="95"/>
        <v>0</v>
      </c>
      <c r="BR45" s="224">
        <f t="shared" si="80"/>
        <v>0</v>
      </c>
      <c r="BS45" s="224">
        <f t="shared" si="81"/>
        <v>0</v>
      </c>
      <c r="BT45" s="224">
        <f t="shared" si="82"/>
        <v>0</v>
      </c>
      <c r="BU45" s="224">
        <f t="shared" si="83"/>
        <v>0</v>
      </c>
      <c r="BV45" s="224">
        <f t="shared" si="84"/>
        <v>0</v>
      </c>
      <c r="BW45" s="225">
        <f t="shared" si="85"/>
        <v>0</v>
      </c>
      <c r="BX45" s="224">
        <f t="shared" si="96"/>
        <v>0</v>
      </c>
      <c r="BY45" s="214"/>
      <c r="BZ45" s="214"/>
      <c r="CA45" s="214"/>
      <c r="CB45" s="214"/>
      <c r="CC45" s="214"/>
      <c r="CD45" s="236"/>
      <c r="CE45" s="224">
        <f t="shared" si="97"/>
        <v>0</v>
      </c>
      <c r="CF45" s="214"/>
      <c r="CG45" s="214"/>
      <c r="CH45" s="214"/>
      <c r="CI45" s="214"/>
      <c r="CJ45" s="214"/>
      <c r="CK45" s="221"/>
    </row>
    <row r="46" spans="3:89" ht="15" customHeight="1">
      <c r="C46" s="67"/>
      <c r="D46" s="174" t="s">
        <v>244</v>
      </c>
      <c r="E46" s="170">
        <v>461</v>
      </c>
      <c r="F46" s="224">
        <f t="shared" si="86"/>
        <v>0.96392</v>
      </c>
      <c r="G46" s="214"/>
      <c r="H46" s="214"/>
      <c r="I46" s="214"/>
      <c r="J46" s="214">
        <v>0.96392</v>
      </c>
      <c r="K46" s="214"/>
      <c r="L46" s="236"/>
      <c r="M46" s="224">
        <f t="shared" si="87"/>
        <v>4.5257800000000001</v>
      </c>
      <c r="N46" s="214"/>
      <c r="O46" s="214"/>
      <c r="P46" s="214"/>
      <c r="Q46" s="214">
        <v>4.5257800000000001</v>
      </c>
      <c r="R46" s="214"/>
      <c r="S46" s="236"/>
      <c r="T46" s="224">
        <f t="shared" si="88"/>
        <v>1.7873699999999999</v>
      </c>
      <c r="U46" s="214"/>
      <c r="V46" s="214"/>
      <c r="W46" s="214"/>
      <c r="X46" s="214">
        <v>1.7873699999999999</v>
      </c>
      <c r="Y46" s="214"/>
      <c r="Z46" s="236"/>
      <c r="AA46" s="224">
        <f t="shared" si="89"/>
        <v>8.0734200000000005</v>
      </c>
      <c r="AB46" s="214"/>
      <c r="AC46" s="214"/>
      <c r="AD46" s="214"/>
      <c r="AE46" s="214">
        <v>8.0734200000000005</v>
      </c>
      <c r="AF46" s="214"/>
      <c r="AG46" s="236"/>
      <c r="AH46" s="224">
        <f t="shared" si="90"/>
        <v>0</v>
      </c>
      <c r="AI46" s="214"/>
      <c r="AJ46" s="214"/>
      <c r="AK46" s="214"/>
      <c r="AL46" s="214"/>
      <c r="AM46" s="214"/>
      <c r="AN46" s="236"/>
      <c r="AO46" s="224">
        <f t="shared" si="91"/>
        <v>0</v>
      </c>
      <c r="AP46" s="214"/>
      <c r="AQ46" s="214"/>
      <c r="AR46" s="214"/>
      <c r="AS46" s="214"/>
      <c r="AT46" s="214"/>
      <c r="AU46" s="236"/>
      <c r="AV46" s="224">
        <f t="shared" si="92"/>
        <v>0</v>
      </c>
      <c r="AW46" s="214"/>
      <c r="AX46" s="214"/>
      <c r="AY46" s="214"/>
      <c r="AZ46" s="214"/>
      <c r="BA46" s="214"/>
      <c r="BB46" s="236"/>
      <c r="BC46" s="224">
        <f t="shared" si="93"/>
        <v>0</v>
      </c>
      <c r="BD46" s="214"/>
      <c r="BE46" s="214"/>
      <c r="BF46" s="214"/>
      <c r="BG46" s="214"/>
      <c r="BH46" s="214"/>
      <c r="BI46" s="236"/>
      <c r="BJ46" s="224">
        <f t="shared" si="94"/>
        <v>2.75129</v>
      </c>
      <c r="BK46" s="224">
        <f t="shared" si="74"/>
        <v>0</v>
      </c>
      <c r="BL46" s="224">
        <f t="shared" si="75"/>
        <v>0</v>
      </c>
      <c r="BM46" s="224">
        <f t="shared" si="76"/>
        <v>0</v>
      </c>
      <c r="BN46" s="224">
        <f t="shared" si="77"/>
        <v>2.75129</v>
      </c>
      <c r="BO46" s="224">
        <f t="shared" si="78"/>
        <v>0</v>
      </c>
      <c r="BP46" s="225">
        <f t="shared" si="79"/>
        <v>0</v>
      </c>
      <c r="BQ46" s="224">
        <f t="shared" si="95"/>
        <v>12.5992</v>
      </c>
      <c r="BR46" s="224">
        <f t="shared" si="80"/>
        <v>0</v>
      </c>
      <c r="BS46" s="224">
        <f t="shared" si="81"/>
        <v>0</v>
      </c>
      <c r="BT46" s="224">
        <f t="shared" si="82"/>
        <v>0</v>
      </c>
      <c r="BU46" s="224">
        <f t="shared" si="83"/>
        <v>12.5992</v>
      </c>
      <c r="BV46" s="224">
        <f t="shared" si="84"/>
        <v>0</v>
      </c>
      <c r="BW46" s="225">
        <f t="shared" si="85"/>
        <v>0</v>
      </c>
      <c r="BX46" s="224">
        <f t="shared" si="96"/>
        <v>0</v>
      </c>
      <c r="BY46" s="214"/>
      <c r="BZ46" s="214"/>
      <c r="CA46" s="214"/>
      <c r="CB46" s="214"/>
      <c r="CC46" s="214"/>
      <c r="CD46" s="236"/>
      <c r="CE46" s="224">
        <f t="shared" si="97"/>
        <v>-2.0583999999999998</v>
      </c>
      <c r="CF46" s="214"/>
      <c r="CG46" s="214"/>
      <c r="CH46" s="214"/>
      <c r="CI46" s="214">
        <v>-2.0583999999999998</v>
      </c>
      <c r="CJ46" s="214"/>
      <c r="CK46" s="221"/>
    </row>
    <row r="47" spans="3:89" ht="15" customHeight="1">
      <c r="C47" s="67"/>
      <c r="D47" s="174" t="s">
        <v>241</v>
      </c>
      <c r="E47" s="170">
        <v>471</v>
      </c>
      <c r="F47" s="224">
        <f t="shared" si="86"/>
        <v>0</v>
      </c>
      <c r="G47" s="214"/>
      <c r="H47" s="214"/>
      <c r="I47" s="214"/>
      <c r="J47" s="214"/>
      <c r="K47" s="214"/>
      <c r="L47" s="236"/>
      <c r="M47" s="224">
        <f t="shared" si="87"/>
        <v>0</v>
      </c>
      <c r="N47" s="214"/>
      <c r="O47" s="214"/>
      <c r="P47" s="214"/>
      <c r="Q47" s="214"/>
      <c r="R47" s="214"/>
      <c r="S47" s="236"/>
      <c r="T47" s="224">
        <f t="shared" si="88"/>
        <v>0</v>
      </c>
      <c r="U47" s="214"/>
      <c r="V47" s="214"/>
      <c r="W47" s="214"/>
      <c r="X47" s="214"/>
      <c r="Y47" s="214"/>
      <c r="Z47" s="236"/>
      <c r="AA47" s="224">
        <f t="shared" si="89"/>
        <v>0</v>
      </c>
      <c r="AB47" s="214"/>
      <c r="AC47" s="214"/>
      <c r="AD47" s="214"/>
      <c r="AE47" s="214"/>
      <c r="AF47" s="214"/>
      <c r="AG47" s="236"/>
      <c r="AH47" s="224">
        <f t="shared" si="90"/>
        <v>0</v>
      </c>
      <c r="AI47" s="214"/>
      <c r="AJ47" s="214"/>
      <c r="AK47" s="214"/>
      <c r="AL47" s="214"/>
      <c r="AM47" s="214"/>
      <c r="AN47" s="236"/>
      <c r="AO47" s="224">
        <f t="shared" si="91"/>
        <v>0</v>
      </c>
      <c r="AP47" s="214"/>
      <c r="AQ47" s="214"/>
      <c r="AR47" s="214"/>
      <c r="AS47" s="214"/>
      <c r="AT47" s="214"/>
      <c r="AU47" s="236"/>
      <c r="AV47" s="224">
        <f t="shared" si="92"/>
        <v>0</v>
      </c>
      <c r="AW47" s="214"/>
      <c r="AX47" s="214"/>
      <c r="AY47" s="214"/>
      <c r="AZ47" s="214"/>
      <c r="BA47" s="214"/>
      <c r="BB47" s="236"/>
      <c r="BC47" s="224">
        <f t="shared" si="93"/>
        <v>0</v>
      </c>
      <c r="BD47" s="214"/>
      <c r="BE47" s="214"/>
      <c r="BF47" s="214"/>
      <c r="BG47" s="214"/>
      <c r="BH47" s="214"/>
      <c r="BI47" s="236"/>
      <c r="BJ47" s="224">
        <f t="shared" si="94"/>
        <v>0</v>
      </c>
      <c r="BK47" s="224">
        <f t="shared" si="74"/>
        <v>0</v>
      </c>
      <c r="BL47" s="224">
        <f t="shared" si="75"/>
        <v>0</v>
      </c>
      <c r="BM47" s="224">
        <f t="shared" si="76"/>
        <v>0</v>
      </c>
      <c r="BN47" s="224">
        <f t="shared" si="77"/>
        <v>0</v>
      </c>
      <c r="BO47" s="224">
        <f t="shared" si="78"/>
        <v>0</v>
      </c>
      <c r="BP47" s="225">
        <f t="shared" si="79"/>
        <v>0</v>
      </c>
      <c r="BQ47" s="224">
        <f t="shared" si="95"/>
        <v>0</v>
      </c>
      <c r="BR47" s="224">
        <f t="shared" si="80"/>
        <v>0</v>
      </c>
      <c r="BS47" s="224">
        <f t="shared" si="81"/>
        <v>0</v>
      </c>
      <c r="BT47" s="224">
        <f t="shared" si="82"/>
        <v>0</v>
      </c>
      <c r="BU47" s="224">
        <f t="shared" si="83"/>
        <v>0</v>
      </c>
      <c r="BV47" s="224">
        <f t="shared" si="84"/>
        <v>0</v>
      </c>
      <c r="BW47" s="225">
        <f t="shared" si="85"/>
        <v>0</v>
      </c>
      <c r="BX47" s="224">
        <f t="shared" si="96"/>
        <v>0</v>
      </c>
      <c r="BY47" s="214"/>
      <c r="BZ47" s="214"/>
      <c r="CA47" s="214"/>
      <c r="CB47" s="214"/>
      <c r="CC47" s="214"/>
      <c r="CD47" s="236"/>
      <c r="CE47" s="224">
        <f t="shared" si="97"/>
        <v>0</v>
      </c>
      <c r="CF47" s="214"/>
      <c r="CG47" s="214"/>
      <c r="CH47" s="214"/>
      <c r="CI47" s="214"/>
      <c r="CJ47" s="214"/>
      <c r="CK47" s="221"/>
    </row>
    <row r="48" spans="3:89" ht="22.5">
      <c r="C48" s="67"/>
      <c r="D48" s="174" t="s">
        <v>249</v>
      </c>
      <c r="E48" s="170">
        <v>500</v>
      </c>
      <c r="F48" s="224">
        <f t="shared" si="86"/>
        <v>0</v>
      </c>
      <c r="G48" s="222"/>
      <c r="H48" s="222"/>
      <c r="I48" s="222"/>
      <c r="J48" s="222"/>
      <c r="K48" s="222"/>
      <c r="L48" s="237"/>
      <c r="M48" s="224">
        <f t="shared" si="87"/>
        <v>0</v>
      </c>
      <c r="N48" s="222"/>
      <c r="O48" s="222"/>
      <c r="P48" s="222"/>
      <c r="Q48" s="222"/>
      <c r="R48" s="222"/>
      <c r="S48" s="237"/>
      <c r="T48" s="224">
        <f t="shared" si="88"/>
        <v>0</v>
      </c>
      <c r="U48" s="222"/>
      <c r="V48" s="222"/>
      <c r="W48" s="222"/>
      <c r="X48" s="222"/>
      <c r="Y48" s="222"/>
      <c r="Z48" s="237"/>
      <c r="AA48" s="224">
        <f t="shared" si="89"/>
        <v>0</v>
      </c>
      <c r="AB48" s="222"/>
      <c r="AC48" s="222"/>
      <c r="AD48" s="222"/>
      <c r="AE48" s="222"/>
      <c r="AF48" s="222"/>
      <c r="AG48" s="237"/>
      <c r="AH48" s="224">
        <f t="shared" si="90"/>
        <v>0</v>
      </c>
      <c r="AI48" s="222"/>
      <c r="AJ48" s="222"/>
      <c r="AK48" s="222"/>
      <c r="AL48" s="222"/>
      <c r="AM48" s="222"/>
      <c r="AN48" s="237"/>
      <c r="AO48" s="224">
        <f t="shared" si="91"/>
        <v>0</v>
      </c>
      <c r="AP48" s="222"/>
      <c r="AQ48" s="222"/>
      <c r="AR48" s="222"/>
      <c r="AS48" s="222"/>
      <c r="AT48" s="222"/>
      <c r="AU48" s="237"/>
      <c r="AV48" s="224">
        <f t="shared" si="92"/>
        <v>0</v>
      </c>
      <c r="AW48" s="222"/>
      <c r="AX48" s="222"/>
      <c r="AY48" s="222"/>
      <c r="AZ48" s="222"/>
      <c r="BA48" s="222"/>
      <c r="BB48" s="237"/>
      <c r="BC48" s="224">
        <f t="shared" si="93"/>
        <v>0</v>
      </c>
      <c r="BD48" s="222"/>
      <c r="BE48" s="222"/>
      <c r="BF48" s="222"/>
      <c r="BG48" s="222"/>
      <c r="BH48" s="222"/>
      <c r="BI48" s="237"/>
      <c r="BJ48" s="224">
        <f t="shared" si="94"/>
        <v>0</v>
      </c>
      <c r="BK48" s="224">
        <f t="shared" si="74"/>
        <v>0</v>
      </c>
      <c r="BL48" s="224">
        <f>AJ48+V48+H48</f>
        <v>0</v>
      </c>
      <c r="BM48" s="224">
        <f>AK48+W48+I48</f>
        <v>0</v>
      </c>
      <c r="BN48" s="224">
        <f>AL48+X48+J48</f>
        <v>0</v>
      </c>
      <c r="BO48" s="224">
        <f>AM48+Y48+K48</f>
        <v>0</v>
      </c>
      <c r="BP48" s="225">
        <f>AN48+Z48+L48</f>
        <v>0</v>
      </c>
      <c r="BQ48" s="224">
        <f t="shared" si="95"/>
        <v>0</v>
      </c>
      <c r="BR48" s="224">
        <f t="shared" ref="BR48:BW48" si="98">AP48+AB48+N48</f>
        <v>0</v>
      </c>
      <c r="BS48" s="224">
        <f t="shared" si="98"/>
        <v>0</v>
      </c>
      <c r="BT48" s="224">
        <f t="shared" si="98"/>
        <v>0</v>
      </c>
      <c r="BU48" s="224">
        <f t="shared" si="98"/>
        <v>0</v>
      </c>
      <c r="BV48" s="224">
        <f t="shared" si="98"/>
        <v>0</v>
      </c>
      <c r="BW48" s="225">
        <f t="shared" si="98"/>
        <v>0</v>
      </c>
      <c r="BX48" s="224">
        <f t="shared" si="96"/>
        <v>0</v>
      </c>
      <c r="BY48" s="222"/>
      <c r="BZ48" s="222"/>
      <c r="CA48" s="222"/>
      <c r="CB48" s="222"/>
      <c r="CC48" s="222"/>
      <c r="CD48" s="237"/>
      <c r="CE48" s="224">
        <f t="shared" si="97"/>
        <v>0</v>
      </c>
      <c r="CF48" s="222"/>
      <c r="CG48" s="222"/>
      <c r="CH48" s="222"/>
      <c r="CI48" s="222"/>
      <c r="CJ48" s="222"/>
      <c r="CK48" s="262"/>
    </row>
    <row r="49" spans="1:89" ht="15" customHeight="1">
      <c r="C49" s="67"/>
      <c r="D49" s="173" t="s">
        <v>250</v>
      </c>
      <c r="E49" s="169">
        <v>600</v>
      </c>
      <c r="F49" s="224">
        <f>SUM(F17:F23)+SUM(F25:F31)+SUM(F33:F39)+SUM(F41:F47)</f>
        <v>349.28098999999997</v>
      </c>
      <c r="G49" s="224">
        <f t="shared" ref="G49:BR49" si="99">SUM(G17:G23)+SUM(G25:G31)+SUM(G33:G39)+SUM(G41:G47)</f>
        <v>0</v>
      </c>
      <c r="H49" s="224">
        <f t="shared" si="99"/>
        <v>0</v>
      </c>
      <c r="I49" s="224">
        <f t="shared" si="99"/>
        <v>48.539640000000006</v>
      </c>
      <c r="J49" s="224">
        <f t="shared" si="99"/>
        <v>300.74135000000001</v>
      </c>
      <c r="K49" s="224">
        <f t="shared" si="99"/>
        <v>0</v>
      </c>
      <c r="L49" s="225">
        <f t="shared" si="99"/>
        <v>0</v>
      </c>
      <c r="M49" s="226">
        <f t="shared" si="99"/>
        <v>1566.1306099999999</v>
      </c>
      <c r="N49" s="224">
        <f t="shared" si="99"/>
        <v>0</v>
      </c>
      <c r="O49" s="224">
        <f t="shared" si="99"/>
        <v>0</v>
      </c>
      <c r="P49" s="224">
        <f t="shared" si="99"/>
        <v>173.13774000000001</v>
      </c>
      <c r="Q49" s="224">
        <f t="shared" si="99"/>
        <v>1392.99287</v>
      </c>
      <c r="R49" s="224">
        <f t="shared" si="99"/>
        <v>0</v>
      </c>
      <c r="S49" s="225">
        <f t="shared" si="99"/>
        <v>0</v>
      </c>
      <c r="T49" s="226">
        <f t="shared" si="99"/>
        <v>22.990869999999997</v>
      </c>
      <c r="U49" s="224">
        <f t="shared" si="99"/>
        <v>0</v>
      </c>
      <c r="V49" s="224">
        <f t="shared" si="99"/>
        <v>0</v>
      </c>
      <c r="W49" s="224">
        <f t="shared" si="99"/>
        <v>0</v>
      </c>
      <c r="X49" s="224">
        <f t="shared" si="99"/>
        <v>22.990869999999997</v>
      </c>
      <c r="Y49" s="224">
        <f t="shared" si="99"/>
        <v>0</v>
      </c>
      <c r="Z49" s="225">
        <f t="shared" si="99"/>
        <v>0</v>
      </c>
      <c r="AA49" s="226">
        <f t="shared" si="99"/>
        <v>104.17910000000001</v>
      </c>
      <c r="AB49" s="224">
        <f t="shared" si="99"/>
        <v>0</v>
      </c>
      <c r="AC49" s="224">
        <f t="shared" si="99"/>
        <v>0</v>
      </c>
      <c r="AD49" s="224">
        <f t="shared" si="99"/>
        <v>0</v>
      </c>
      <c r="AE49" s="224">
        <f t="shared" si="99"/>
        <v>104.17910000000001</v>
      </c>
      <c r="AF49" s="224">
        <f t="shared" si="99"/>
        <v>0</v>
      </c>
      <c r="AG49" s="225">
        <f t="shared" si="99"/>
        <v>0</v>
      </c>
      <c r="AH49" s="226">
        <f t="shared" si="99"/>
        <v>0</v>
      </c>
      <c r="AI49" s="224">
        <f t="shared" si="99"/>
        <v>0</v>
      </c>
      <c r="AJ49" s="224">
        <f t="shared" si="99"/>
        <v>0</v>
      </c>
      <c r="AK49" s="224">
        <f t="shared" si="99"/>
        <v>0</v>
      </c>
      <c r="AL49" s="224">
        <f t="shared" si="99"/>
        <v>0</v>
      </c>
      <c r="AM49" s="224">
        <f t="shared" si="99"/>
        <v>0</v>
      </c>
      <c r="AN49" s="225">
        <f t="shared" si="99"/>
        <v>0</v>
      </c>
      <c r="AO49" s="226">
        <f t="shared" si="99"/>
        <v>0</v>
      </c>
      <c r="AP49" s="224">
        <f t="shared" si="99"/>
        <v>0</v>
      </c>
      <c r="AQ49" s="224">
        <f t="shared" si="99"/>
        <v>0</v>
      </c>
      <c r="AR49" s="224">
        <f t="shared" si="99"/>
        <v>0</v>
      </c>
      <c r="AS49" s="224">
        <f t="shared" si="99"/>
        <v>0</v>
      </c>
      <c r="AT49" s="224">
        <f t="shared" si="99"/>
        <v>0</v>
      </c>
      <c r="AU49" s="225">
        <f t="shared" si="99"/>
        <v>0</v>
      </c>
      <c r="AV49" s="226">
        <f t="shared" si="99"/>
        <v>0</v>
      </c>
      <c r="AW49" s="224">
        <f t="shared" si="99"/>
        <v>0</v>
      </c>
      <c r="AX49" s="224">
        <f t="shared" si="99"/>
        <v>0</v>
      </c>
      <c r="AY49" s="224">
        <f t="shared" si="99"/>
        <v>0</v>
      </c>
      <c r="AZ49" s="224">
        <f t="shared" si="99"/>
        <v>0</v>
      </c>
      <c r="BA49" s="224">
        <f t="shared" si="99"/>
        <v>0</v>
      </c>
      <c r="BB49" s="225">
        <f t="shared" si="99"/>
        <v>0</v>
      </c>
      <c r="BC49" s="226">
        <f t="shared" si="99"/>
        <v>0</v>
      </c>
      <c r="BD49" s="224">
        <f t="shared" si="99"/>
        <v>0</v>
      </c>
      <c r="BE49" s="224">
        <f t="shared" si="99"/>
        <v>0</v>
      </c>
      <c r="BF49" s="224">
        <f t="shared" si="99"/>
        <v>0</v>
      </c>
      <c r="BG49" s="224">
        <f t="shared" si="99"/>
        <v>0</v>
      </c>
      <c r="BH49" s="224">
        <f t="shared" si="99"/>
        <v>0</v>
      </c>
      <c r="BI49" s="225">
        <f t="shared" si="99"/>
        <v>0</v>
      </c>
      <c r="BJ49" s="226">
        <f t="shared" si="99"/>
        <v>372.27186</v>
      </c>
      <c r="BK49" s="224">
        <f t="shared" si="99"/>
        <v>0</v>
      </c>
      <c r="BL49" s="224">
        <f t="shared" si="99"/>
        <v>0</v>
      </c>
      <c r="BM49" s="224">
        <f t="shared" si="99"/>
        <v>48.539640000000006</v>
      </c>
      <c r="BN49" s="224">
        <f t="shared" si="99"/>
        <v>323.73221999999998</v>
      </c>
      <c r="BO49" s="224">
        <f t="shared" si="99"/>
        <v>0</v>
      </c>
      <c r="BP49" s="225">
        <f t="shared" si="99"/>
        <v>0</v>
      </c>
      <c r="BQ49" s="227">
        <f t="shared" si="99"/>
        <v>1670.30971</v>
      </c>
      <c r="BR49" s="224">
        <f t="shared" si="99"/>
        <v>0</v>
      </c>
      <c r="BS49" s="224">
        <f t="shared" ref="BS49:CK49" si="100">SUM(BS17:BS23)+SUM(BS25:BS31)+SUM(BS33:BS39)+SUM(BS41:BS47)</f>
        <v>0</v>
      </c>
      <c r="BT49" s="224">
        <f t="shared" si="100"/>
        <v>173.13774000000001</v>
      </c>
      <c r="BU49" s="224">
        <f t="shared" si="100"/>
        <v>1497.1719699999999</v>
      </c>
      <c r="BV49" s="224">
        <f t="shared" si="100"/>
        <v>0</v>
      </c>
      <c r="BW49" s="225">
        <f t="shared" si="100"/>
        <v>0</v>
      </c>
      <c r="BX49" s="226">
        <f t="shared" si="100"/>
        <v>0</v>
      </c>
      <c r="BY49" s="224">
        <f t="shared" si="100"/>
        <v>0</v>
      </c>
      <c r="BZ49" s="224">
        <f t="shared" si="100"/>
        <v>0</v>
      </c>
      <c r="CA49" s="224">
        <f t="shared" si="100"/>
        <v>0</v>
      </c>
      <c r="CB49" s="224">
        <f t="shared" si="100"/>
        <v>0</v>
      </c>
      <c r="CC49" s="224">
        <f t="shared" si="100"/>
        <v>0</v>
      </c>
      <c r="CD49" s="225">
        <f t="shared" si="100"/>
        <v>0</v>
      </c>
      <c r="CE49" s="227">
        <f t="shared" si="100"/>
        <v>-264.67866999999995</v>
      </c>
      <c r="CF49" s="224">
        <f t="shared" si="100"/>
        <v>0</v>
      </c>
      <c r="CG49" s="224">
        <f t="shared" si="100"/>
        <v>0</v>
      </c>
      <c r="CH49" s="224">
        <f t="shared" si="100"/>
        <v>-9.2587200000000003</v>
      </c>
      <c r="CI49" s="224">
        <f t="shared" si="100"/>
        <v>-255.41994999999997</v>
      </c>
      <c r="CJ49" s="224">
        <f t="shared" si="100"/>
        <v>0</v>
      </c>
      <c r="CK49" s="228">
        <f t="shared" si="100"/>
        <v>0</v>
      </c>
    </row>
    <row r="52" spans="1:89" s="248" customFormat="1" ht="12.75">
      <c r="A52" s="247"/>
      <c r="D52" s="248" t="s">
        <v>38</v>
      </c>
      <c r="E52" s="330" t="str">
        <f>IF(Титульный!$G$43="","",Титульный!$G$43)</f>
        <v>Лукишин Игорь Геннадьевич</v>
      </c>
      <c r="F52" s="330"/>
      <c r="G52" s="330"/>
      <c r="H52" s="330"/>
      <c r="J52" s="332"/>
      <c r="K52" s="333"/>
    </row>
    <row r="53" spans="1:89" s="248" customFormat="1" ht="12.75">
      <c r="A53" s="247"/>
      <c r="E53" s="334" t="s">
        <v>39</v>
      </c>
      <c r="F53" s="334"/>
      <c r="G53" s="334"/>
      <c r="H53" s="334"/>
      <c r="J53" s="335" t="s">
        <v>40</v>
      </c>
      <c r="K53" s="334"/>
    </row>
    <row r="54" spans="1:89" s="248" customFormat="1" ht="12.75">
      <c r="A54" s="247"/>
      <c r="G54" s="250"/>
      <c r="K54" s="250"/>
    </row>
    <row r="55" spans="1:89" s="248" customFormat="1" ht="12.75">
      <c r="A55" s="247"/>
    </row>
    <row r="56" spans="1:89" s="248" customFormat="1" ht="12.75">
      <c r="A56" s="247"/>
      <c r="D56" s="251" t="s">
        <v>41</v>
      </c>
      <c r="E56" s="330" t="str">
        <f>IF(Титульный!$G$50="","",Титульный!$G$50)</f>
        <v>Начальник службы ЭСТОП</v>
      </c>
      <c r="F56" s="330"/>
      <c r="G56" s="249"/>
      <c r="H56" s="330" t="str">
        <f>IF(Титульный!$G$49="","",Титульный!$G$49)</f>
        <v>Боровой Сергей Юрьевич</v>
      </c>
      <c r="I56" s="330"/>
      <c r="J56" s="330"/>
      <c r="K56" s="249"/>
      <c r="L56" s="252"/>
      <c r="M56" s="252"/>
    </row>
    <row r="57" spans="1:89" s="248" customFormat="1" ht="12.75">
      <c r="A57" s="247"/>
      <c r="D57" s="251" t="s">
        <v>42</v>
      </c>
      <c r="E57" s="329" t="s">
        <v>43</v>
      </c>
      <c r="F57" s="329"/>
      <c r="G57" s="250"/>
      <c r="H57" s="329" t="s">
        <v>39</v>
      </c>
      <c r="I57" s="329"/>
      <c r="J57" s="329"/>
      <c r="K57" s="250"/>
      <c r="L57" s="329" t="s">
        <v>40</v>
      </c>
      <c r="M57" s="329"/>
    </row>
    <row r="58" spans="1:89" s="248" customFormat="1" ht="12.75">
      <c r="A58" s="247"/>
      <c r="D58" s="251" t="s">
        <v>44</v>
      </c>
    </row>
    <row r="59" spans="1:89" s="248" customFormat="1" ht="12.75">
      <c r="A59" s="247"/>
      <c r="E59" s="330" t="str">
        <f>IF(Титульный!$G$51="","",Титульный!$G$51)</f>
        <v>8(423)2306-940</v>
      </c>
      <c r="F59" s="330"/>
      <c r="G59" s="330"/>
      <c r="I59" s="253" t="s">
        <v>45</v>
      </c>
      <c r="J59" s="251"/>
    </row>
    <row r="60" spans="1:89" s="248" customFormat="1" ht="12.75">
      <c r="A60" s="247"/>
      <c r="E60" s="331" t="s">
        <v>46</v>
      </c>
      <c r="F60" s="331"/>
      <c r="G60" s="331"/>
      <c r="I60" s="254" t="s">
        <v>47</v>
      </c>
      <c r="J60" s="254"/>
    </row>
  </sheetData>
  <sheetProtection password="FA9C" sheet="1" objects="1" scenarios="1" formatColumns="0" formatRows="0"/>
  <mergeCells count="50">
    <mergeCell ref="E60:G60"/>
    <mergeCell ref="E52:H52"/>
    <mergeCell ref="J52:K52"/>
    <mergeCell ref="E53:H53"/>
    <mergeCell ref="J53:K53"/>
    <mergeCell ref="E56:F56"/>
    <mergeCell ref="E57:F57"/>
    <mergeCell ref="H57:J57"/>
    <mergeCell ref="AV13:AV14"/>
    <mergeCell ref="L57:M57"/>
    <mergeCell ref="E59:G59"/>
    <mergeCell ref="CE13:CE14"/>
    <mergeCell ref="CF13:CK13"/>
    <mergeCell ref="AW13:BB13"/>
    <mergeCell ref="BC13:BC14"/>
    <mergeCell ref="BD13:BI13"/>
    <mergeCell ref="BJ13:BJ14"/>
    <mergeCell ref="H56:J56"/>
    <mergeCell ref="BR13:BW13"/>
    <mergeCell ref="BQ12:BW12"/>
    <mergeCell ref="BX12:CD12"/>
    <mergeCell ref="CE12:CK12"/>
    <mergeCell ref="F13:F14"/>
    <mergeCell ref="G13:L13"/>
    <mergeCell ref="M13:M14"/>
    <mergeCell ref="N13:S13"/>
    <mergeCell ref="T13:T14"/>
    <mergeCell ref="U13:Z13"/>
    <mergeCell ref="AA13:AA14"/>
    <mergeCell ref="BX13:BX14"/>
    <mergeCell ref="BY13:CD13"/>
    <mergeCell ref="BK13:BP13"/>
    <mergeCell ref="BQ13:BQ14"/>
    <mergeCell ref="AB13:AG13"/>
    <mergeCell ref="AH13:AH14"/>
    <mergeCell ref="AV12:BB12"/>
    <mergeCell ref="BC12:BI12"/>
    <mergeCell ref="BJ12:BP12"/>
    <mergeCell ref="M12:S12"/>
    <mergeCell ref="T12:Z12"/>
    <mergeCell ref="AA12:AG12"/>
    <mergeCell ref="AH12:AN12"/>
    <mergeCell ref="D11:K11"/>
    <mergeCell ref="D12:D14"/>
    <mergeCell ref="E12:E14"/>
    <mergeCell ref="F12:L12"/>
    <mergeCell ref="AO12:AU12"/>
    <mergeCell ref="AI13:AN13"/>
    <mergeCell ref="AO13:AO14"/>
    <mergeCell ref="AP13:AU13"/>
  </mergeCells>
  <phoneticPr fontId="3" type="noConversion"/>
  <dataValidations count="1">
    <dataValidation type="decimal" allowBlank="1" showErrorMessage="1" errorTitle="Ошибка" error="Допускается ввод только действительных чисел!" sqref="F16:CK49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2">
    <tabColor indexed="31"/>
    <pageSetUpPr fitToPage="1"/>
  </sheetPr>
  <dimension ref="A1:BW60"/>
  <sheetViews>
    <sheetView showGridLines="0" zoomScaleNormal="100" workbookViewId="0">
      <pane xSplit="5" ySplit="15" topLeftCell="F16" activePane="bottomRight" state="frozen"/>
      <selection activeCell="I44" sqref="I44"/>
      <selection pane="topRight" activeCell="I44" sqref="I44"/>
      <selection pane="bottomLeft" activeCell="I44" sqref="I44"/>
      <selection pane="bottomRight"/>
    </sheetView>
  </sheetViews>
  <sheetFormatPr defaultRowHeight="11.25"/>
  <cols>
    <col min="1" max="2" width="9.140625" style="63" hidden="1" customWidth="1"/>
    <col min="3" max="3" width="4.140625" style="63" customWidth="1"/>
    <col min="4" max="4" width="40.7109375" style="63" customWidth="1"/>
    <col min="5" max="5" width="6.7109375" style="63" customWidth="1"/>
    <col min="6" max="75" width="10.7109375" style="63" customWidth="1"/>
    <col min="76" max="16384" width="9.140625" style="63"/>
  </cols>
  <sheetData>
    <row r="1" spans="1:75" hidden="1"/>
    <row r="2" spans="1:75" hidden="1"/>
    <row r="3" spans="1:75" hidden="1"/>
    <row r="4" spans="1:75" hidden="1">
      <c r="A4" s="64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</row>
    <row r="5" spans="1:75" hidden="1">
      <c r="A5" s="66"/>
    </row>
    <row r="6" spans="1:75" hidden="1">
      <c r="A6" s="66"/>
    </row>
    <row r="7" spans="1:75" ht="12" customHeight="1">
      <c r="A7" s="66"/>
      <c r="D7" s="67"/>
      <c r="E7" s="67"/>
      <c r="F7" s="67"/>
      <c r="G7" s="67"/>
      <c r="H7" s="67"/>
      <c r="I7" s="67"/>
      <c r="J7" s="67"/>
      <c r="K7" s="67"/>
      <c r="L7" s="67"/>
      <c r="M7" s="67"/>
      <c r="O7" s="67"/>
      <c r="P7" s="67"/>
      <c r="Q7" s="67"/>
      <c r="R7" s="67"/>
      <c r="S7" s="67"/>
      <c r="V7" s="67"/>
      <c r="W7" s="67"/>
      <c r="X7" s="67"/>
      <c r="Y7" s="67"/>
      <c r="Z7" s="67"/>
      <c r="AC7" s="67"/>
      <c r="AD7" s="67"/>
      <c r="AE7" s="67"/>
      <c r="AF7" s="67"/>
      <c r="AG7" s="67"/>
      <c r="AJ7" s="67"/>
      <c r="AK7" s="67"/>
      <c r="AL7" s="67"/>
      <c r="AM7" s="67"/>
      <c r="AN7" s="67"/>
      <c r="AQ7" s="67"/>
      <c r="AR7" s="67"/>
      <c r="AS7" s="67"/>
      <c r="AT7" s="67"/>
      <c r="AU7" s="67"/>
      <c r="AX7" s="67"/>
      <c r="AY7" s="67"/>
      <c r="AZ7" s="67"/>
      <c r="BA7" s="67"/>
      <c r="BB7" s="67"/>
      <c r="BE7" s="67"/>
      <c r="BF7" s="67"/>
      <c r="BG7" s="67"/>
      <c r="BH7" s="67"/>
      <c r="BI7" s="67"/>
      <c r="BL7" s="67"/>
      <c r="BM7" s="67"/>
      <c r="BN7" s="67"/>
      <c r="BO7" s="67"/>
      <c r="BP7" s="67"/>
      <c r="BS7" s="67"/>
      <c r="BT7" s="67"/>
      <c r="BU7" s="67"/>
      <c r="BV7" s="67"/>
      <c r="BW7" s="67"/>
    </row>
    <row r="8" spans="1:75" ht="12" customHeight="1">
      <c r="A8" s="66"/>
      <c r="D8" s="163" t="s">
        <v>210</v>
      </c>
      <c r="E8" s="165"/>
      <c r="F8" s="165"/>
      <c r="G8" s="165"/>
      <c r="H8" s="165"/>
      <c r="I8" s="165"/>
      <c r="J8" s="165"/>
      <c r="K8" s="165"/>
      <c r="L8" s="165"/>
      <c r="M8" s="165"/>
      <c r="N8" s="68"/>
      <c r="O8" s="68"/>
      <c r="P8" s="68"/>
      <c r="Q8" s="68"/>
      <c r="R8" s="68"/>
      <c r="S8" s="68"/>
    </row>
    <row r="9" spans="1:75" ht="12" customHeight="1">
      <c r="D9" s="115" t="s">
        <v>251</v>
      </c>
      <c r="E9" s="67"/>
      <c r="F9" s="67"/>
      <c r="G9" s="67"/>
      <c r="H9" s="67"/>
      <c r="I9" s="67"/>
      <c r="J9" s="67"/>
      <c r="K9" s="67"/>
      <c r="L9" s="67"/>
      <c r="M9" s="67"/>
    </row>
    <row r="10" spans="1:75" ht="12" customHeight="1">
      <c r="D10" s="166" t="str">
        <f>IF(org="","Не определено",org)</f>
        <v>АО "Международный аэропорт Владивосток"</v>
      </c>
      <c r="E10" s="67"/>
      <c r="F10" s="67"/>
      <c r="G10" s="67"/>
      <c r="H10" s="67"/>
      <c r="I10" s="67"/>
      <c r="J10" s="67"/>
      <c r="K10" s="67"/>
      <c r="L10" s="67"/>
      <c r="M10" s="67"/>
    </row>
    <row r="11" spans="1:75" ht="12" customHeight="1">
      <c r="D11" s="320"/>
      <c r="E11" s="320"/>
      <c r="F11" s="320"/>
      <c r="G11" s="320"/>
      <c r="H11" s="320"/>
      <c r="I11" s="320"/>
      <c r="J11" s="320"/>
      <c r="K11" s="320"/>
      <c r="L11" s="167"/>
      <c r="M11" s="1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168" t="s">
        <v>215</v>
      </c>
    </row>
    <row r="12" spans="1:75" ht="48" customHeight="1">
      <c r="C12" s="67"/>
      <c r="D12" s="321" t="s">
        <v>216</v>
      </c>
      <c r="E12" s="321" t="s">
        <v>217</v>
      </c>
      <c r="F12" s="321" t="s">
        <v>218</v>
      </c>
      <c r="G12" s="321"/>
      <c r="H12" s="321"/>
      <c r="I12" s="321"/>
      <c r="J12" s="321"/>
      <c r="K12" s="321"/>
      <c r="L12" s="322"/>
      <c r="M12" s="323" t="s">
        <v>252</v>
      </c>
      <c r="N12" s="321"/>
      <c r="O12" s="321"/>
      <c r="P12" s="321"/>
      <c r="Q12" s="321"/>
      <c r="R12" s="321"/>
      <c r="S12" s="322"/>
      <c r="T12" s="325" t="s">
        <v>253</v>
      </c>
      <c r="U12" s="321"/>
      <c r="V12" s="321"/>
      <c r="W12" s="321"/>
      <c r="X12" s="321"/>
      <c r="Y12" s="321"/>
      <c r="Z12" s="322"/>
      <c r="AA12" s="323" t="s">
        <v>220</v>
      </c>
      <c r="AB12" s="321"/>
      <c r="AC12" s="321"/>
      <c r="AD12" s="321"/>
      <c r="AE12" s="321"/>
      <c r="AF12" s="321"/>
      <c r="AG12" s="322"/>
      <c r="AH12" s="323" t="s">
        <v>221</v>
      </c>
      <c r="AI12" s="321"/>
      <c r="AJ12" s="321"/>
      <c r="AK12" s="321"/>
      <c r="AL12" s="321"/>
      <c r="AM12" s="321"/>
      <c r="AN12" s="322"/>
      <c r="AO12" s="323" t="s">
        <v>222</v>
      </c>
      <c r="AP12" s="321"/>
      <c r="AQ12" s="321"/>
      <c r="AR12" s="321"/>
      <c r="AS12" s="321"/>
      <c r="AT12" s="321"/>
      <c r="AU12" s="322"/>
      <c r="AV12" s="323" t="s">
        <v>371</v>
      </c>
      <c r="AW12" s="321"/>
      <c r="AX12" s="321"/>
      <c r="AY12" s="321"/>
      <c r="AZ12" s="321"/>
      <c r="BA12" s="321"/>
      <c r="BB12" s="322"/>
      <c r="BC12" s="323" t="s">
        <v>254</v>
      </c>
      <c r="BD12" s="321"/>
      <c r="BE12" s="321"/>
      <c r="BF12" s="321"/>
      <c r="BG12" s="321"/>
      <c r="BH12" s="321"/>
      <c r="BI12" s="322"/>
      <c r="BJ12" s="323" t="s">
        <v>255</v>
      </c>
      <c r="BK12" s="321"/>
      <c r="BL12" s="321"/>
      <c r="BM12" s="321"/>
      <c r="BN12" s="321"/>
      <c r="BO12" s="321"/>
      <c r="BP12" s="322"/>
      <c r="BQ12" s="325" t="s">
        <v>256</v>
      </c>
      <c r="BR12" s="321"/>
      <c r="BS12" s="321"/>
      <c r="BT12" s="321"/>
      <c r="BU12" s="321"/>
      <c r="BV12" s="321"/>
      <c r="BW12" s="326"/>
    </row>
    <row r="13" spans="1:75" ht="15" customHeight="1">
      <c r="C13" s="67"/>
      <c r="D13" s="321"/>
      <c r="E13" s="321"/>
      <c r="F13" s="321" t="s">
        <v>229</v>
      </c>
      <c r="G13" s="321" t="s">
        <v>230</v>
      </c>
      <c r="H13" s="321"/>
      <c r="I13" s="321"/>
      <c r="J13" s="321"/>
      <c r="K13" s="321"/>
      <c r="L13" s="322"/>
      <c r="M13" s="323" t="s">
        <v>229</v>
      </c>
      <c r="N13" s="321" t="s">
        <v>230</v>
      </c>
      <c r="O13" s="321"/>
      <c r="P13" s="321"/>
      <c r="Q13" s="321"/>
      <c r="R13" s="321"/>
      <c r="S13" s="322"/>
      <c r="T13" s="325" t="s">
        <v>229</v>
      </c>
      <c r="U13" s="321" t="s">
        <v>230</v>
      </c>
      <c r="V13" s="321"/>
      <c r="W13" s="321"/>
      <c r="X13" s="321"/>
      <c r="Y13" s="321"/>
      <c r="Z13" s="322"/>
      <c r="AA13" s="323" t="s">
        <v>229</v>
      </c>
      <c r="AB13" s="321" t="s">
        <v>230</v>
      </c>
      <c r="AC13" s="321"/>
      <c r="AD13" s="321"/>
      <c r="AE13" s="321"/>
      <c r="AF13" s="321"/>
      <c r="AG13" s="322"/>
      <c r="AH13" s="323" t="s">
        <v>229</v>
      </c>
      <c r="AI13" s="321" t="s">
        <v>230</v>
      </c>
      <c r="AJ13" s="321"/>
      <c r="AK13" s="321"/>
      <c r="AL13" s="321"/>
      <c r="AM13" s="321"/>
      <c r="AN13" s="322"/>
      <c r="AO13" s="323" t="s">
        <v>229</v>
      </c>
      <c r="AP13" s="321" t="s">
        <v>230</v>
      </c>
      <c r="AQ13" s="321"/>
      <c r="AR13" s="321"/>
      <c r="AS13" s="321"/>
      <c r="AT13" s="321"/>
      <c r="AU13" s="322"/>
      <c r="AV13" s="323" t="s">
        <v>229</v>
      </c>
      <c r="AW13" s="321" t="s">
        <v>230</v>
      </c>
      <c r="AX13" s="321"/>
      <c r="AY13" s="321"/>
      <c r="AZ13" s="321"/>
      <c r="BA13" s="321"/>
      <c r="BB13" s="322"/>
      <c r="BC13" s="323" t="s">
        <v>229</v>
      </c>
      <c r="BD13" s="321" t="s">
        <v>230</v>
      </c>
      <c r="BE13" s="321"/>
      <c r="BF13" s="321"/>
      <c r="BG13" s="321"/>
      <c r="BH13" s="321"/>
      <c r="BI13" s="322"/>
      <c r="BJ13" s="323" t="s">
        <v>229</v>
      </c>
      <c r="BK13" s="321" t="s">
        <v>230</v>
      </c>
      <c r="BL13" s="321"/>
      <c r="BM13" s="321"/>
      <c r="BN13" s="321"/>
      <c r="BO13" s="321"/>
      <c r="BP13" s="322"/>
      <c r="BQ13" s="325" t="s">
        <v>229</v>
      </c>
      <c r="BR13" s="321" t="s">
        <v>230</v>
      </c>
      <c r="BS13" s="321"/>
      <c r="BT13" s="321"/>
      <c r="BU13" s="321"/>
      <c r="BV13" s="321"/>
      <c r="BW13" s="326"/>
    </row>
    <row r="14" spans="1:75" ht="15" customHeight="1">
      <c r="C14" s="67"/>
      <c r="D14" s="321"/>
      <c r="E14" s="321"/>
      <c r="F14" s="327"/>
      <c r="G14" s="169" t="s">
        <v>231</v>
      </c>
      <c r="H14" s="169" t="s">
        <v>232</v>
      </c>
      <c r="I14" s="169" t="s">
        <v>233</v>
      </c>
      <c r="J14" s="169" t="s">
        <v>234</v>
      </c>
      <c r="K14" s="169" t="s">
        <v>235</v>
      </c>
      <c r="L14" s="235" t="s">
        <v>236</v>
      </c>
      <c r="M14" s="324"/>
      <c r="N14" s="169" t="s">
        <v>231</v>
      </c>
      <c r="O14" s="169" t="s">
        <v>232</v>
      </c>
      <c r="P14" s="169" t="s">
        <v>233</v>
      </c>
      <c r="Q14" s="169" t="s">
        <v>234</v>
      </c>
      <c r="R14" s="169" t="s">
        <v>235</v>
      </c>
      <c r="S14" s="235" t="s">
        <v>236</v>
      </c>
      <c r="T14" s="328"/>
      <c r="U14" s="169" t="s">
        <v>231</v>
      </c>
      <c r="V14" s="169" t="s">
        <v>232</v>
      </c>
      <c r="W14" s="169" t="s">
        <v>233</v>
      </c>
      <c r="X14" s="169" t="s">
        <v>234</v>
      </c>
      <c r="Y14" s="169" t="s">
        <v>235</v>
      </c>
      <c r="Z14" s="235" t="s">
        <v>236</v>
      </c>
      <c r="AA14" s="324"/>
      <c r="AB14" s="169" t="s">
        <v>231</v>
      </c>
      <c r="AC14" s="169" t="s">
        <v>232</v>
      </c>
      <c r="AD14" s="169" t="s">
        <v>233</v>
      </c>
      <c r="AE14" s="169" t="s">
        <v>234</v>
      </c>
      <c r="AF14" s="169" t="s">
        <v>235</v>
      </c>
      <c r="AG14" s="235" t="s">
        <v>236</v>
      </c>
      <c r="AH14" s="324"/>
      <c r="AI14" s="169" t="s">
        <v>231</v>
      </c>
      <c r="AJ14" s="169" t="s">
        <v>232</v>
      </c>
      <c r="AK14" s="169" t="s">
        <v>233</v>
      </c>
      <c r="AL14" s="169" t="s">
        <v>234</v>
      </c>
      <c r="AM14" s="169" t="s">
        <v>235</v>
      </c>
      <c r="AN14" s="235" t="s">
        <v>236</v>
      </c>
      <c r="AO14" s="324"/>
      <c r="AP14" s="169" t="s">
        <v>231</v>
      </c>
      <c r="AQ14" s="169" t="s">
        <v>232</v>
      </c>
      <c r="AR14" s="169" t="s">
        <v>233</v>
      </c>
      <c r="AS14" s="169" t="s">
        <v>234</v>
      </c>
      <c r="AT14" s="169" t="s">
        <v>235</v>
      </c>
      <c r="AU14" s="235" t="s">
        <v>236</v>
      </c>
      <c r="AV14" s="324"/>
      <c r="AW14" s="169" t="s">
        <v>231</v>
      </c>
      <c r="AX14" s="169" t="s">
        <v>232</v>
      </c>
      <c r="AY14" s="169" t="s">
        <v>233</v>
      </c>
      <c r="AZ14" s="169" t="s">
        <v>234</v>
      </c>
      <c r="BA14" s="169" t="s">
        <v>235</v>
      </c>
      <c r="BB14" s="235" t="s">
        <v>236</v>
      </c>
      <c r="BC14" s="324"/>
      <c r="BD14" s="169" t="s">
        <v>231</v>
      </c>
      <c r="BE14" s="169" t="s">
        <v>232</v>
      </c>
      <c r="BF14" s="169" t="s">
        <v>233</v>
      </c>
      <c r="BG14" s="169" t="s">
        <v>234</v>
      </c>
      <c r="BH14" s="169" t="s">
        <v>235</v>
      </c>
      <c r="BI14" s="235" t="s">
        <v>236</v>
      </c>
      <c r="BJ14" s="324"/>
      <c r="BK14" s="169" t="s">
        <v>231</v>
      </c>
      <c r="BL14" s="169" t="s">
        <v>232</v>
      </c>
      <c r="BM14" s="169" t="s">
        <v>233</v>
      </c>
      <c r="BN14" s="169" t="s">
        <v>234</v>
      </c>
      <c r="BO14" s="169" t="s">
        <v>235</v>
      </c>
      <c r="BP14" s="235" t="s">
        <v>236</v>
      </c>
      <c r="BQ14" s="325"/>
      <c r="BR14" s="170" t="s">
        <v>231</v>
      </c>
      <c r="BS14" s="170" t="s">
        <v>232</v>
      </c>
      <c r="BT14" s="170" t="s">
        <v>233</v>
      </c>
      <c r="BU14" s="170" t="s">
        <v>234</v>
      </c>
      <c r="BV14" s="170" t="s">
        <v>235</v>
      </c>
      <c r="BW14" s="171" t="s">
        <v>236</v>
      </c>
    </row>
    <row r="15" spans="1:75" ht="12" customHeight="1">
      <c r="D15" s="172">
        <v>1</v>
      </c>
      <c r="E15" s="172">
        <v>2</v>
      </c>
      <c r="F15" s="172">
        <v>3</v>
      </c>
      <c r="G15" s="172">
        <v>4</v>
      </c>
      <c r="H15" s="172">
        <v>5</v>
      </c>
      <c r="I15" s="172">
        <v>6</v>
      </c>
      <c r="J15" s="172">
        <v>7</v>
      </c>
      <c r="K15" s="172">
        <v>8</v>
      </c>
      <c r="L15" s="172">
        <v>9</v>
      </c>
      <c r="M15" s="172">
        <v>10</v>
      </c>
      <c r="N15" s="172">
        <v>11</v>
      </c>
      <c r="O15" s="172">
        <v>12</v>
      </c>
      <c r="P15" s="172">
        <v>13</v>
      </c>
      <c r="Q15" s="172">
        <v>14</v>
      </c>
      <c r="R15" s="172">
        <v>15</v>
      </c>
      <c r="S15" s="172">
        <v>16</v>
      </c>
      <c r="T15" s="172">
        <v>17</v>
      </c>
      <c r="U15" s="172">
        <v>18</v>
      </c>
      <c r="V15" s="172">
        <v>19</v>
      </c>
      <c r="W15" s="172">
        <v>20</v>
      </c>
      <c r="X15" s="172">
        <v>21</v>
      </c>
      <c r="Y15" s="172">
        <v>22</v>
      </c>
      <c r="Z15" s="172">
        <v>23</v>
      </c>
      <c r="AA15" s="172">
        <v>24</v>
      </c>
      <c r="AB15" s="172">
        <v>25</v>
      </c>
      <c r="AC15" s="172">
        <v>26</v>
      </c>
      <c r="AD15" s="172">
        <v>27</v>
      </c>
      <c r="AE15" s="172">
        <v>28</v>
      </c>
      <c r="AF15" s="172">
        <v>29</v>
      </c>
      <c r="AG15" s="172">
        <v>30</v>
      </c>
      <c r="AH15" s="172">
        <v>31</v>
      </c>
      <c r="AI15" s="172">
        <v>32</v>
      </c>
      <c r="AJ15" s="172">
        <v>33</v>
      </c>
      <c r="AK15" s="172">
        <v>34</v>
      </c>
      <c r="AL15" s="172">
        <v>35</v>
      </c>
      <c r="AM15" s="172">
        <v>36</v>
      </c>
      <c r="AN15" s="172">
        <v>37</v>
      </c>
      <c r="AO15" s="172">
        <v>38</v>
      </c>
      <c r="AP15" s="172">
        <v>39</v>
      </c>
      <c r="AQ15" s="172">
        <v>40</v>
      </c>
      <c r="AR15" s="172">
        <v>41</v>
      </c>
      <c r="AS15" s="172">
        <v>42</v>
      </c>
      <c r="AT15" s="172">
        <v>43</v>
      </c>
      <c r="AU15" s="172">
        <v>44</v>
      </c>
      <c r="AV15" s="172">
        <v>45</v>
      </c>
      <c r="AW15" s="172">
        <v>46</v>
      </c>
      <c r="AX15" s="172">
        <v>47</v>
      </c>
      <c r="AY15" s="172">
        <v>48</v>
      </c>
      <c r="AZ15" s="172">
        <v>49</v>
      </c>
      <c r="BA15" s="172">
        <v>50</v>
      </c>
      <c r="BB15" s="172">
        <v>51</v>
      </c>
      <c r="BC15" s="172">
        <v>52</v>
      </c>
      <c r="BD15" s="172">
        <v>53</v>
      </c>
      <c r="BE15" s="172">
        <v>54</v>
      </c>
      <c r="BF15" s="172">
        <v>55</v>
      </c>
      <c r="BG15" s="172">
        <v>56</v>
      </c>
      <c r="BH15" s="172">
        <v>57</v>
      </c>
      <c r="BI15" s="172">
        <v>58</v>
      </c>
      <c r="BJ15" s="172">
        <v>59</v>
      </c>
      <c r="BK15" s="172">
        <v>60</v>
      </c>
      <c r="BL15" s="172">
        <v>61</v>
      </c>
      <c r="BM15" s="172">
        <v>62</v>
      </c>
      <c r="BN15" s="172">
        <v>63</v>
      </c>
      <c r="BO15" s="172">
        <v>64</v>
      </c>
      <c r="BP15" s="172">
        <v>65</v>
      </c>
      <c r="BQ15" s="172">
        <v>66</v>
      </c>
      <c r="BR15" s="172">
        <v>67</v>
      </c>
      <c r="BS15" s="172">
        <v>68</v>
      </c>
      <c r="BT15" s="172">
        <v>69</v>
      </c>
      <c r="BU15" s="172">
        <v>70</v>
      </c>
      <c r="BV15" s="172">
        <v>71</v>
      </c>
      <c r="BW15" s="172">
        <v>72</v>
      </c>
    </row>
    <row r="16" spans="1:75" ht="33.75">
      <c r="C16" s="67"/>
      <c r="D16" s="177" t="s">
        <v>237</v>
      </c>
      <c r="E16" s="178">
        <v>100</v>
      </c>
      <c r="F16" s="257">
        <f>SUM(F17:F23)</f>
        <v>0</v>
      </c>
      <c r="G16" s="257">
        <f t="shared" ref="G16:L16" si="0">SUM(G17:G23)</f>
        <v>0</v>
      </c>
      <c r="H16" s="257">
        <f t="shared" si="0"/>
        <v>0</v>
      </c>
      <c r="I16" s="257">
        <f t="shared" si="0"/>
        <v>0</v>
      </c>
      <c r="J16" s="257">
        <f t="shared" si="0"/>
        <v>0</v>
      </c>
      <c r="K16" s="257">
        <f t="shared" si="0"/>
        <v>0</v>
      </c>
      <c r="L16" s="259">
        <f t="shared" si="0"/>
        <v>0</v>
      </c>
      <c r="M16" s="257">
        <f t="shared" ref="M16:AR16" si="1">SUM(M17:M23)</f>
        <v>0</v>
      </c>
      <c r="N16" s="257">
        <f t="shared" si="1"/>
        <v>0</v>
      </c>
      <c r="O16" s="257">
        <f t="shared" si="1"/>
        <v>0</v>
      </c>
      <c r="P16" s="257">
        <f t="shared" si="1"/>
        <v>0</v>
      </c>
      <c r="Q16" s="257">
        <f t="shared" si="1"/>
        <v>0</v>
      </c>
      <c r="R16" s="257">
        <f t="shared" si="1"/>
        <v>0</v>
      </c>
      <c r="S16" s="259">
        <f t="shared" si="1"/>
        <v>0</v>
      </c>
      <c r="T16" s="257">
        <f t="shared" si="1"/>
        <v>0</v>
      </c>
      <c r="U16" s="257">
        <f t="shared" si="1"/>
        <v>0</v>
      </c>
      <c r="V16" s="257">
        <f t="shared" si="1"/>
        <v>0</v>
      </c>
      <c r="W16" s="257">
        <f t="shared" si="1"/>
        <v>0</v>
      </c>
      <c r="X16" s="257">
        <f t="shared" si="1"/>
        <v>0</v>
      </c>
      <c r="Y16" s="257">
        <f t="shared" si="1"/>
        <v>0</v>
      </c>
      <c r="Z16" s="259">
        <f t="shared" si="1"/>
        <v>0</v>
      </c>
      <c r="AA16" s="257">
        <f t="shared" si="1"/>
        <v>0</v>
      </c>
      <c r="AB16" s="257">
        <f t="shared" si="1"/>
        <v>0</v>
      </c>
      <c r="AC16" s="257">
        <f t="shared" si="1"/>
        <v>0</v>
      </c>
      <c r="AD16" s="257">
        <f t="shared" si="1"/>
        <v>0</v>
      </c>
      <c r="AE16" s="257">
        <f t="shared" si="1"/>
        <v>0</v>
      </c>
      <c r="AF16" s="257">
        <f t="shared" si="1"/>
        <v>0</v>
      </c>
      <c r="AG16" s="259">
        <f t="shared" si="1"/>
        <v>0</v>
      </c>
      <c r="AH16" s="257">
        <f t="shared" si="1"/>
        <v>0</v>
      </c>
      <c r="AI16" s="257">
        <f t="shared" si="1"/>
        <v>0</v>
      </c>
      <c r="AJ16" s="257">
        <f t="shared" si="1"/>
        <v>0</v>
      </c>
      <c r="AK16" s="257">
        <f t="shared" si="1"/>
        <v>0</v>
      </c>
      <c r="AL16" s="257">
        <f t="shared" si="1"/>
        <v>0</v>
      </c>
      <c r="AM16" s="257">
        <f t="shared" si="1"/>
        <v>0</v>
      </c>
      <c r="AN16" s="259">
        <f t="shared" si="1"/>
        <v>0</v>
      </c>
      <c r="AO16" s="257">
        <f t="shared" si="1"/>
        <v>0</v>
      </c>
      <c r="AP16" s="257">
        <f t="shared" si="1"/>
        <v>0</v>
      </c>
      <c r="AQ16" s="257">
        <f t="shared" si="1"/>
        <v>0</v>
      </c>
      <c r="AR16" s="257">
        <f t="shared" si="1"/>
        <v>0</v>
      </c>
      <c r="AS16" s="257">
        <f t="shared" ref="AS16:BW16" si="2">SUM(AS17:AS23)</f>
        <v>0</v>
      </c>
      <c r="AT16" s="257">
        <f t="shared" si="2"/>
        <v>0</v>
      </c>
      <c r="AU16" s="259">
        <f t="shared" si="2"/>
        <v>0</v>
      </c>
      <c r="AV16" s="257">
        <f t="shared" si="2"/>
        <v>0</v>
      </c>
      <c r="AW16" s="257">
        <f t="shared" si="2"/>
        <v>0</v>
      </c>
      <c r="AX16" s="257">
        <f t="shared" si="2"/>
        <v>0</v>
      </c>
      <c r="AY16" s="257">
        <f t="shared" si="2"/>
        <v>0</v>
      </c>
      <c r="AZ16" s="257">
        <f t="shared" si="2"/>
        <v>0</v>
      </c>
      <c r="BA16" s="257">
        <f t="shared" si="2"/>
        <v>0</v>
      </c>
      <c r="BB16" s="259">
        <f t="shared" si="2"/>
        <v>0</v>
      </c>
      <c r="BC16" s="258">
        <f t="shared" si="2"/>
        <v>0</v>
      </c>
      <c r="BD16" s="257">
        <f t="shared" si="2"/>
        <v>0</v>
      </c>
      <c r="BE16" s="257">
        <f t="shared" si="2"/>
        <v>0</v>
      </c>
      <c r="BF16" s="257">
        <f t="shared" si="2"/>
        <v>0</v>
      </c>
      <c r="BG16" s="257">
        <f t="shared" si="2"/>
        <v>0</v>
      </c>
      <c r="BH16" s="257">
        <f t="shared" si="2"/>
        <v>0</v>
      </c>
      <c r="BI16" s="259">
        <f t="shared" si="2"/>
        <v>0</v>
      </c>
      <c r="BJ16" s="257">
        <f t="shared" si="2"/>
        <v>0</v>
      </c>
      <c r="BK16" s="257">
        <f t="shared" si="2"/>
        <v>0</v>
      </c>
      <c r="BL16" s="257">
        <f t="shared" si="2"/>
        <v>0</v>
      </c>
      <c r="BM16" s="257">
        <f t="shared" si="2"/>
        <v>0</v>
      </c>
      <c r="BN16" s="257">
        <f t="shared" si="2"/>
        <v>0</v>
      </c>
      <c r="BO16" s="257">
        <f t="shared" si="2"/>
        <v>0</v>
      </c>
      <c r="BP16" s="259">
        <f t="shared" si="2"/>
        <v>0</v>
      </c>
      <c r="BQ16" s="257">
        <f t="shared" si="2"/>
        <v>0</v>
      </c>
      <c r="BR16" s="257">
        <f t="shared" si="2"/>
        <v>0</v>
      </c>
      <c r="BS16" s="257">
        <f t="shared" si="2"/>
        <v>0</v>
      </c>
      <c r="BT16" s="257">
        <f t="shared" si="2"/>
        <v>0</v>
      </c>
      <c r="BU16" s="257">
        <f t="shared" si="2"/>
        <v>0</v>
      </c>
      <c r="BV16" s="257">
        <f t="shared" si="2"/>
        <v>0</v>
      </c>
      <c r="BW16" s="261">
        <f t="shared" si="2"/>
        <v>0</v>
      </c>
    </row>
    <row r="17" spans="3:75" ht="22.5">
      <c r="C17" s="67"/>
      <c r="D17" s="177" t="s">
        <v>238</v>
      </c>
      <c r="E17" s="178">
        <v>111</v>
      </c>
      <c r="F17" s="224">
        <f>SUM(G17:L17)</f>
        <v>0</v>
      </c>
      <c r="G17" s="214"/>
      <c r="H17" s="214"/>
      <c r="I17" s="214"/>
      <c r="J17" s="214"/>
      <c r="K17" s="214"/>
      <c r="L17" s="236"/>
      <c r="M17" s="224">
        <f>SUM(N17:S17)</f>
        <v>0</v>
      </c>
      <c r="N17" s="214"/>
      <c r="O17" s="214"/>
      <c r="P17" s="214"/>
      <c r="Q17" s="214"/>
      <c r="R17" s="214"/>
      <c r="S17" s="236"/>
      <c r="T17" s="224">
        <f>SUM(U17:Z17)</f>
        <v>0</v>
      </c>
      <c r="U17" s="214"/>
      <c r="V17" s="214"/>
      <c r="W17" s="214"/>
      <c r="X17" s="214"/>
      <c r="Y17" s="214"/>
      <c r="Z17" s="236"/>
      <c r="AA17" s="224">
        <f>SUM(AB17:AG17)</f>
        <v>0</v>
      </c>
      <c r="AB17" s="214"/>
      <c r="AC17" s="214"/>
      <c r="AD17" s="214"/>
      <c r="AE17" s="214"/>
      <c r="AF17" s="214"/>
      <c r="AG17" s="236"/>
      <c r="AH17" s="224">
        <f>SUM(AI17:AN17)</f>
        <v>0</v>
      </c>
      <c r="AI17" s="214"/>
      <c r="AJ17" s="214"/>
      <c r="AK17" s="214"/>
      <c r="AL17" s="214"/>
      <c r="AM17" s="214"/>
      <c r="AN17" s="236"/>
      <c r="AO17" s="224">
        <f>SUM(AP17:AU17)</f>
        <v>0</v>
      </c>
      <c r="AP17" s="214"/>
      <c r="AQ17" s="214"/>
      <c r="AR17" s="214"/>
      <c r="AS17" s="214"/>
      <c r="AT17" s="214"/>
      <c r="AU17" s="236"/>
      <c r="AV17" s="224">
        <f>SUM(AW17:BB17)</f>
        <v>0</v>
      </c>
      <c r="AW17" s="224">
        <f t="shared" ref="AW17:BB23" si="3">AI17+U17+G17</f>
        <v>0</v>
      </c>
      <c r="AX17" s="224">
        <f t="shared" si="3"/>
        <v>0</v>
      </c>
      <c r="AY17" s="224">
        <f t="shared" si="3"/>
        <v>0</v>
      </c>
      <c r="AZ17" s="224">
        <f t="shared" si="3"/>
        <v>0</v>
      </c>
      <c r="BA17" s="224">
        <f t="shared" si="3"/>
        <v>0</v>
      </c>
      <c r="BB17" s="225">
        <f t="shared" si="3"/>
        <v>0</v>
      </c>
      <c r="BC17" s="227">
        <f>SUM(BD17:BI17)</f>
        <v>0</v>
      </c>
      <c r="BD17" s="224">
        <f t="shared" ref="BD17:BI23" si="4">AP17+AB17+N17</f>
        <v>0</v>
      </c>
      <c r="BE17" s="224">
        <f t="shared" si="4"/>
        <v>0</v>
      </c>
      <c r="BF17" s="224">
        <f t="shared" si="4"/>
        <v>0</v>
      </c>
      <c r="BG17" s="224">
        <f t="shared" si="4"/>
        <v>0</v>
      </c>
      <c r="BH17" s="224">
        <f t="shared" si="4"/>
        <v>0</v>
      </c>
      <c r="BI17" s="225">
        <f t="shared" si="4"/>
        <v>0</v>
      </c>
      <c r="BJ17" s="224">
        <f>SUM(BK17:BP17)</f>
        <v>0</v>
      </c>
      <c r="BK17" s="214"/>
      <c r="BL17" s="214"/>
      <c r="BM17" s="214"/>
      <c r="BN17" s="214"/>
      <c r="BO17" s="214"/>
      <c r="BP17" s="236"/>
      <c r="BQ17" s="224">
        <f>SUM(BR17:BW17)</f>
        <v>0</v>
      </c>
      <c r="BR17" s="214"/>
      <c r="BS17" s="214"/>
      <c r="BT17" s="214"/>
      <c r="BU17" s="214"/>
      <c r="BV17" s="214"/>
      <c r="BW17" s="221"/>
    </row>
    <row r="18" spans="3:75" ht="22.5">
      <c r="C18" s="67"/>
      <c r="D18" s="177" t="s">
        <v>239</v>
      </c>
      <c r="E18" s="178">
        <v>121</v>
      </c>
      <c r="F18" s="224">
        <f t="shared" ref="F18:F23" si="5">SUM(G18:L18)</f>
        <v>0</v>
      </c>
      <c r="G18" s="214"/>
      <c r="H18" s="214"/>
      <c r="I18" s="214"/>
      <c r="J18" s="214"/>
      <c r="K18" s="214"/>
      <c r="L18" s="236"/>
      <c r="M18" s="224">
        <f t="shared" ref="M18:M23" si="6">SUM(N18:S18)</f>
        <v>0</v>
      </c>
      <c r="N18" s="214"/>
      <c r="O18" s="214"/>
      <c r="P18" s="214"/>
      <c r="Q18" s="214"/>
      <c r="R18" s="214"/>
      <c r="S18" s="236"/>
      <c r="T18" s="224">
        <f t="shared" ref="T18:T23" si="7">SUM(U18:Z18)</f>
        <v>0</v>
      </c>
      <c r="U18" s="214"/>
      <c r="V18" s="214"/>
      <c r="W18" s="214"/>
      <c r="X18" s="214"/>
      <c r="Y18" s="214"/>
      <c r="Z18" s="236"/>
      <c r="AA18" s="224">
        <f t="shared" ref="AA18:AA23" si="8">SUM(AB18:AG18)</f>
        <v>0</v>
      </c>
      <c r="AB18" s="214"/>
      <c r="AC18" s="214"/>
      <c r="AD18" s="214"/>
      <c r="AE18" s="214"/>
      <c r="AF18" s="214"/>
      <c r="AG18" s="236"/>
      <c r="AH18" s="224">
        <f t="shared" ref="AH18:AH23" si="9">SUM(AI18:AN18)</f>
        <v>0</v>
      </c>
      <c r="AI18" s="214"/>
      <c r="AJ18" s="214"/>
      <c r="AK18" s="214"/>
      <c r="AL18" s="214"/>
      <c r="AM18" s="214"/>
      <c r="AN18" s="236"/>
      <c r="AO18" s="224">
        <f t="shared" ref="AO18:AO23" si="10">SUM(AP18:AU18)</f>
        <v>0</v>
      </c>
      <c r="AP18" s="214"/>
      <c r="AQ18" s="214"/>
      <c r="AR18" s="214"/>
      <c r="AS18" s="214"/>
      <c r="AT18" s="214"/>
      <c r="AU18" s="236"/>
      <c r="AV18" s="224">
        <f t="shared" ref="AV18:AV23" si="11">SUM(AW18:BB18)</f>
        <v>0</v>
      </c>
      <c r="AW18" s="224">
        <f t="shared" si="3"/>
        <v>0</v>
      </c>
      <c r="AX18" s="224">
        <f t="shared" si="3"/>
        <v>0</v>
      </c>
      <c r="AY18" s="224">
        <f t="shared" si="3"/>
        <v>0</v>
      </c>
      <c r="AZ18" s="224">
        <f t="shared" si="3"/>
        <v>0</v>
      </c>
      <c r="BA18" s="224">
        <f t="shared" si="3"/>
        <v>0</v>
      </c>
      <c r="BB18" s="225">
        <f t="shared" si="3"/>
        <v>0</v>
      </c>
      <c r="BC18" s="227">
        <f t="shared" ref="BC18:BC23" si="12">SUM(BD18:BI18)</f>
        <v>0</v>
      </c>
      <c r="BD18" s="224">
        <f t="shared" si="4"/>
        <v>0</v>
      </c>
      <c r="BE18" s="224">
        <f t="shared" si="4"/>
        <v>0</v>
      </c>
      <c r="BF18" s="224">
        <f t="shared" si="4"/>
        <v>0</v>
      </c>
      <c r="BG18" s="224">
        <f t="shared" si="4"/>
        <v>0</v>
      </c>
      <c r="BH18" s="224">
        <f t="shared" si="4"/>
        <v>0</v>
      </c>
      <c r="BI18" s="225">
        <f>AU18+AG18+S18</f>
        <v>0</v>
      </c>
      <c r="BJ18" s="224">
        <f t="shared" ref="BJ18:BJ23" si="13">SUM(BK18:BP18)</f>
        <v>0</v>
      </c>
      <c r="BK18" s="214"/>
      <c r="BL18" s="214"/>
      <c r="BM18" s="214"/>
      <c r="BN18" s="214"/>
      <c r="BO18" s="214"/>
      <c r="BP18" s="236"/>
      <c r="BQ18" s="224">
        <f t="shared" ref="BQ18:BQ23" si="14">SUM(BR18:BW18)</f>
        <v>0</v>
      </c>
      <c r="BR18" s="214"/>
      <c r="BS18" s="214"/>
      <c r="BT18" s="214"/>
      <c r="BU18" s="214"/>
      <c r="BV18" s="214"/>
      <c r="BW18" s="221"/>
    </row>
    <row r="19" spans="3:75" ht="15" customHeight="1">
      <c r="C19" s="67"/>
      <c r="D19" s="177" t="s">
        <v>240</v>
      </c>
      <c r="E19" s="178">
        <v>131</v>
      </c>
      <c r="F19" s="224">
        <f t="shared" si="5"/>
        <v>0</v>
      </c>
      <c r="G19" s="214"/>
      <c r="H19" s="214"/>
      <c r="I19" s="214"/>
      <c r="J19" s="214"/>
      <c r="K19" s="214"/>
      <c r="L19" s="236"/>
      <c r="M19" s="224">
        <f t="shared" si="6"/>
        <v>0</v>
      </c>
      <c r="N19" s="214"/>
      <c r="O19" s="214"/>
      <c r="P19" s="214"/>
      <c r="Q19" s="214"/>
      <c r="R19" s="214"/>
      <c r="S19" s="236"/>
      <c r="T19" s="224">
        <f t="shared" si="7"/>
        <v>0</v>
      </c>
      <c r="U19" s="214"/>
      <c r="V19" s="214"/>
      <c r="W19" s="214"/>
      <c r="X19" s="214"/>
      <c r="Y19" s="214"/>
      <c r="Z19" s="236"/>
      <c r="AA19" s="224">
        <f t="shared" si="8"/>
        <v>0</v>
      </c>
      <c r="AB19" s="214"/>
      <c r="AC19" s="214"/>
      <c r="AD19" s="214"/>
      <c r="AE19" s="214"/>
      <c r="AF19" s="214"/>
      <c r="AG19" s="236"/>
      <c r="AH19" s="224">
        <f t="shared" si="9"/>
        <v>0</v>
      </c>
      <c r="AI19" s="214"/>
      <c r="AJ19" s="214"/>
      <c r="AK19" s="214"/>
      <c r="AL19" s="214"/>
      <c r="AM19" s="214"/>
      <c r="AN19" s="236"/>
      <c r="AO19" s="224">
        <f t="shared" si="10"/>
        <v>0</v>
      </c>
      <c r="AP19" s="214"/>
      <c r="AQ19" s="214"/>
      <c r="AR19" s="214"/>
      <c r="AS19" s="214"/>
      <c r="AT19" s="214"/>
      <c r="AU19" s="236"/>
      <c r="AV19" s="224">
        <f t="shared" si="11"/>
        <v>0</v>
      </c>
      <c r="AW19" s="224">
        <f t="shared" si="3"/>
        <v>0</v>
      </c>
      <c r="AX19" s="224">
        <f t="shared" si="3"/>
        <v>0</v>
      </c>
      <c r="AY19" s="224">
        <f t="shared" si="3"/>
        <v>0</v>
      </c>
      <c r="AZ19" s="224">
        <f t="shared" si="3"/>
        <v>0</v>
      </c>
      <c r="BA19" s="224">
        <f t="shared" si="3"/>
        <v>0</v>
      </c>
      <c r="BB19" s="225">
        <f t="shared" si="3"/>
        <v>0</v>
      </c>
      <c r="BC19" s="227">
        <f t="shared" si="12"/>
        <v>0</v>
      </c>
      <c r="BD19" s="224">
        <f t="shared" si="4"/>
        <v>0</v>
      </c>
      <c r="BE19" s="224">
        <f t="shared" si="4"/>
        <v>0</v>
      </c>
      <c r="BF19" s="224">
        <f t="shared" si="4"/>
        <v>0</v>
      </c>
      <c r="BG19" s="224">
        <f t="shared" si="4"/>
        <v>0</v>
      </c>
      <c r="BH19" s="224">
        <f t="shared" si="4"/>
        <v>0</v>
      </c>
      <c r="BI19" s="225">
        <f t="shared" si="4"/>
        <v>0</v>
      </c>
      <c r="BJ19" s="224">
        <f t="shared" si="13"/>
        <v>0</v>
      </c>
      <c r="BK19" s="214"/>
      <c r="BL19" s="214"/>
      <c r="BM19" s="214"/>
      <c r="BN19" s="214"/>
      <c r="BO19" s="214"/>
      <c r="BP19" s="236"/>
      <c r="BQ19" s="224">
        <f t="shared" si="14"/>
        <v>0</v>
      </c>
      <c r="BR19" s="214"/>
      <c r="BS19" s="214"/>
      <c r="BT19" s="214"/>
      <c r="BU19" s="214"/>
      <c r="BV19" s="214"/>
      <c r="BW19" s="221"/>
    </row>
    <row r="20" spans="3:75" ht="15" customHeight="1">
      <c r="C20" s="67"/>
      <c r="D20" s="177" t="s">
        <v>242</v>
      </c>
      <c r="E20" s="178">
        <v>141</v>
      </c>
      <c r="F20" s="224">
        <f t="shared" si="5"/>
        <v>0</v>
      </c>
      <c r="G20" s="214"/>
      <c r="H20" s="214"/>
      <c r="I20" s="214"/>
      <c r="J20" s="214"/>
      <c r="K20" s="214"/>
      <c r="L20" s="236"/>
      <c r="M20" s="224">
        <f t="shared" si="6"/>
        <v>0</v>
      </c>
      <c r="N20" s="214"/>
      <c r="O20" s="214"/>
      <c r="P20" s="214"/>
      <c r="Q20" s="214"/>
      <c r="R20" s="214"/>
      <c r="S20" s="236"/>
      <c r="T20" s="224">
        <f t="shared" si="7"/>
        <v>0</v>
      </c>
      <c r="U20" s="214"/>
      <c r="V20" s="214"/>
      <c r="W20" s="214"/>
      <c r="X20" s="214"/>
      <c r="Y20" s="214"/>
      <c r="Z20" s="236"/>
      <c r="AA20" s="224">
        <f t="shared" si="8"/>
        <v>0</v>
      </c>
      <c r="AB20" s="214"/>
      <c r="AC20" s="214"/>
      <c r="AD20" s="214"/>
      <c r="AE20" s="214"/>
      <c r="AF20" s="214"/>
      <c r="AG20" s="236"/>
      <c r="AH20" s="224">
        <f t="shared" si="9"/>
        <v>0</v>
      </c>
      <c r="AI20" s="214"/>
      <c r="AJ20" s="214"/>
      <c r="AK20" s="214"/>
      <c r="AL20" s="214"/>
      <c r="AM20" s="214"/>
      <c r="AN20" s="236"/>
      <c r="AO20" s="224">
        <f t="shared" si="10"/>
        <v>0</v>
      </c>
      <c r="AP20" s="214"/>
      <c r="AQ20" s="214"/>
      <c r="AR20" s="214"/>
      <c r="AS20" s="214"/>
      <c r="AT20" s="214"/>
      <c r="AU20" s="236"/>
      <c r="AV20" s="224">
        <f t="shared" si="11"/>
        <v>0</v>
      </c>
      <c r="AW20" s="224">
        <f t="shared" si="3"/>
        <v>0</v>
      </c>
      <c r="AX20" s="224">
        <f t="shared" si="3"/>
        <v>0</v>
      </c>
      <c r="AY20" s="224">
        <f t="shared" si="3"/>
        <v>0</v>
      </c>
      <c r="AZ20" s="224">
        <f t="shared" si="3"/>
        <v>0</v>
      </c>
      <c r="BA20" s="224">
        <f t="shared" si="3"/>
        <v>0</v>
      </c>
      <c r="BB20" s="225">
        <f t="shared" si="3"/>
        <v>0</v>
      </c>
      <c r="BC20" s="227">
        <f t="shared" si="12"/>
        <v>0</v>
      </c>
      <c r="BD20" s="224">
        <f t="shared" si="4"/>
        <v>0</v>
      </c>
      <c r="BE20" s="224">
        <f t="shared" si="4"/>
        <v>0</v>
      </c>
      <c r="BF20" s="224">
        <f t="shared" si="4"/>
        <v>0</v>
      </c>
      <c r="BG20" s="224">
        <f t="shared" si="4"/>
        <v>0</v>
      </c>
      <c r="BH20" s="224">
        <f t="shared" si="4"/>
        <v>0</v>
      </c>
      <c r="BI20" s="225">
        <f t="shared" si="4"/>
        <v>0</v>
      </c>
      <c r="BJ20" s="224">
        <f t="shared" si="13"/>
        <v>0</v>
      </c>
      <c r="BK20" s="214"/>
      <c r="BL20" s="214"/>
      <c r="BM20" s="214"/>
      <c r="BN20" s="214"/>
      <c r="BO20" s="214"/>
      <c r="BP20" s="236"/>
      <c r="BQ20" s="224">
        <f t="shared" si="14"/>
        <v>0</v>
      </c>
      <c r="BR20" s="214"/>
      <c r="BS20" s="214"/>
      <c r="BT20" s="214"/>
      <c r="BU20" s="214"/>
      <c r="BV20" s="214"/>
      <c r="BW20" s="221"/>
    </row>
    <row r="21" spans="3:75" ht="15" customHeight="1">
      <c r="C21" s="67"/>
      <c r="D21" s="177" t="s">
        <v>246</v>
      </c>
      <c r="E21" s="178">
        <v>151</v>
      </c>
      <c r="F21" s="224">
        <f t="shared" si="5"/>
        <v>0</v>
      </c>
      <c r="G21" s="214"/>
      <c r="H21" s="214"/>
      <c r="I21" s="214"/>
      <c r="J21" s="214"/>
      <c r="K21" s="214"/>
      <c r="L21" s="236"/>
      <c r="M21" s="224">
        <f t="shared" si="6"/>
        <v>0</v>
      </c>
      <c r="N21" s="214"/>
      <c r="O21" s="214"/>
      <c r="P21" s="214"/>
      <c r="Q21" s="214"/>
      <c r="R21" s="214"/>
      <c r="S21" s="236"/>
      <c r="T21" s="224">
        <f t="shared" si="7"/>
        <v>0</v>
      </c>
      <c r="U21" s="214"/>
      <c r="V21" s="214"/>
      <c r="W21" s="214"/>
      <c r="X21" s="214"/>
      <c r="Y21" s="214"/>
      <c r="Z21" s="236"/>
      <c r="AA21" s="224">
        <f t="shared" si="8"/>
        <v>0</v>
      </c>
      <c r="AB21" s="214"/>
      <c r="AC21" s="214"/>
      <c r="AD21" s="214"/>
      <c r="AE21" s="214"/>
      <c r="AF21" s="214"/>
      <c r="AG21" s="236"/>
      <c r="AH21" s="224">
        <f t="shared" si="9"/>
        <v>0</v>
      </c>
      <c r="AI21" s="214"/>
      <c r="AJ21" s="214"/>
      <c r="AK21" s="214"/>
      <c r="AL21" s="214"/>
      <c r="AM21" s="214"/>
      <c r="AN21" s="236"/>
      <c r="AO21" s="224">
        <f t="shared" si="10"/>
        <v>0</v>
      </c>
      <c r="AP21" s="214"/>
      <c r="AQ21" s="214"/>
      <c r="AR21" s="214"/>
      <c r="AS21" s="214"/>
      <c r="AT21" s="214"/>
      <c r="AU21" s="236"/>
      <c r="AV21" s="224">
        <f t="shared" si="11"/>
        <v>0</v>
      </c>
      <c r="AW21" s="224">
        <f t="shared" si="3"/>
        <v>0</v>
      </c>
      <c r="AX21" s="224">
        <f t="shared" si="3"/>
        <v>0</v>
      </c>
      <c r="AY21" s="224">
        <f t="shared" si="3"/>
        <v>0</v>
      </c>
      <c r="AZ21" s="224">
        <f t="shared" si="3"/>
        <v>0</v>
      </c>
      <c r="BA21" s="224">
        <f t="shared" si="3"/>
        <v>0</v>
      </c>
      <c r="BB21" s="225">
        <f t="shared" si="3"/>
        <v>0</v>
      </c>
      <c r="BC21" s="227">
        <f t="shared" si="12"/>
        <v>0</v>
      </c>
      <c r="BD21" s="224">
        <f t="shared" si="4"/>
        <v>0</v>
      </c>
      <c r="BE21" s="224">
        <f t="shared" si="4"/>
        <v>0</v>
      </c>
      <c r="BF21" s="224">
        <f t="shared" si="4"/>
        <v>0</v>
      </c>
      <c r="BG21" s="224">
        <f t="shared" si="4"/>
        <v>0</v>
      </c>
      <c r="BH21" s="224">
        <f t="shared" si="4"/>
        <v>0</v>
      </c>
      <c r="BI21" s="225">
        <f t="shared" si="4"/>
        <v>0</v>
      </c>
      <c r="BJ21" s="224">
        <f t="shared" si="13"/>
        <v>0</v>
      </c>
      <c r="BK21" s="214"/>
      <c r="BL21" s="214"/>
      <c r="BM21" s="214"/>
      <c r="BN21" s="214"/>
      <c r="BO21" s="214"/>
      <c r="BP21" s="236"/>
      <c r="BQ21" s="224">
        <f t="shared" si="14"/>
        <v>0</v>
      </c>
      <c r="BR21" s="214"/>
      <c r="BS21" s="214"/>
      <c r="BT21" s="214"/>
      <c r="BU21" s="214"/>
      <c r="BV21" s="214"/>
      <c r="BW21" s="221"/>
    </row>
    <row r="22" spans="3:75" ht="15" customHeight="1">
      <c r="C22" s="67"/>
      <c r="D22" s="177" t="s">
        <v>244</v>
      </c>
      <c r="E22" s="178">
        <v>161</v>
      </c>
      <c r="F22" s="224">
        <f t="shared" si="5"/>
        <v>0</v>
      </c>
      <c r="G22" s="214"/>
      <c r="H22" s="214"/>
      <c r="I22" s="214"/>
      <c r="J22" s="214"/>
      <c r="K22" s="214"/>
      <c r="L22" s="236"/>
      <c r="M22" s="224">
        <f t="shared" si="6"/>
        <v>0</v>
      </c>
      <c r="N22" s="214"/>
      <c r="O22" s="214"/>
      <c r="P22" s="214"/>
      <c r="Q22" s="214"/>
      <c r="R22" s="214"/>
      <c r="S22" s="236"/>
      <c r="T22" s="224">
        <f t="shared" si="7"/>
        <v>0</v>
      </c>
      <c r="U22" s="214"/>
      <c r="V22" s="214"/>
      <c r="W22" s="214"/>
      <c r="X22" s="214"/>
      <c r="Y22" s="214"/>
      <c r="Z22" s="236"/>
      <c r="AA22" s="224">
        <f t="shared" si="8"/>
        <v>0</v>
      </c>
      <c r="AB22" s="214"/>
      <c r="AC22" s="214"/>
      <c r="AD22" s="214"/>
      <c r="AE22" s="214"/>
      <c r="AF22" s="214"/>
      <c r="AG22" s="236"/>
      <c r="AH22" s="224">
        <f t="shared" si="9"/>
        <v>0</v>
      </c>
      <c r="AI22" s="214"/>
      <c r="AJ22" s="214"/>
      <c r="AK22" s="214"/>
      <c r="AL22" s="214"/>
      <c r="AM22" s="214"/>
      <c r="AN22" s="236"/>
      <c r="AO22" s="224">
        <f t="shared" si="10"/>
        <v>0</v>
      </c>
      <c r="AP22" s="214"/>
      <c r="AQ22" s="214"/>
      <c r="AR22" s="214"/>
      <c r="AS22" s="214"/>
      <c r="AT22" s="214"/>
      <c r="AU22" s="236"/>
      <c r="AV22" s="224">
        <f t="shared" si="11"/>
        <v>0</v>
      </c>
      <c r="AW22" s="224">
        <f t="shared" si="3"/>
        <v>0</v>
      </c>
      <c r="AX22" s="224">
        <f t="shared" si="3"/>
        <v>0</v>
      </c>
      <c r="AY22" s="224">
        <f t="shared" si="3"/>
        <v>0</v>
      </c>
      <c r="AZ22" s="224">
        <f t="shared" si="3"/>
        <v>0</v>
      </c>
      <c r="BA22" s="224">
        <f t="shared" si="3"/>
        <v>0</v>
      </c>
      <c r="BB22" s="225">
        <f t="shared" si="3"/>
        <v>0</v>
      </c>
      <c r="BC22" s="227">
        <f t="shared" si="12"/>
        <v>0</v>
      </c>
      <c r="BD22" s="224">
        <f t="shared" si="4"/>
        <v>0</v>
      </c>
      <c r="BE22" s="224">
        <f t="shared" si="4"/>
        <v>0</v>
      </c>
      <c r="BF22" s="224">
        <f t="shared" si="4"/>
        <v>0</v>
      </c>
      <c r="BG22" s="224">
        <f t="shared" si="4"/>
        <v>0</v>
      </c>
      <c r="BH22" s="224">
        <f t="shared" si="4"/>
        <v>0</v>
      </c>
      <c r="BI22" s="225">
        <f t="shared" si="4"/>
        <v>0</v>
      </c>
      <c r="BJ22" s="224">
        <f t="shared" si="13"/>
        <v>0</v>
      </c>
      <c r="BK22" s="214"/>
      <c r="BL22" s="214"/>
      <c r="BM22" s="214"/>
      <c r="BN22" s="214"/>
      <c r="BO22" s="214"/>
      <c r="BP22" s="236"/>
      <c r="BQ22" s="224">
        <f t="shared" si="14"/>
        <v>0</v>
      </c>
      <c r="BR22" s="214"/>
      <c r="BS22" s="214"/>
      <c r="BT22" s="214"/>
      <c r="BU22" s="214"/>
      <c r="BV22" s="214"/>
      <c r="BW22" s="221"/>
    </row>
    <row r="23" spans="3:75" ht="15" customHeight="1">
      <c r="C23" s="67"/>
      <c r="D23" s="177" t="s">
        <v>241</v>
      </c>
      <c r="E23" s="178">
        <v>171</v>
      </c>
      <c r="F23" s="224">
        <f t="shared" si="5"/>
        <v>0</v>
      </c>
      <c r="G23" s="214"/>
      <c r="H23" s="214"/>
      <c r="I23" s="214"/>
      <c r="J23" s="214"/>
      <c r="K23" s="214"/>
      <c r="L23" s="236"/>
      <c r="M23" s="224">
        <f t="shared" si="6"/>
        <v>0</v>
      </c>
      <c r="N23" s="214"/>
      <c r="O23" s="214"/>
      <c r="P23" s="214"/>
      <c r="Q23" s="214"/>
      <c r="R23" s="214"/>
      <c r="S23" s="236"/>
      <c r="T23" s="224">
        <f t="shared" si="7"/>
        <v>0</v>
      </c>
      <c r="U23" s="214"/>
      <c r="V23" s="214"/>
      <c r="W23" s="214"/>
      <c r="X23" s="214"/>
      <c r="Y23" s="214"/>
      <c r="Z23" s="236"/>
      <c r="AA23" s="224">
        <f t="shared" si="8"/>
        <v>0</v>
      </c>
      <c r="AB23" s="214"/>
      <c r="AC23" s="214"/>
      <c r="AD23" s="214"/>
      <c r="AE23" s="214"/>
      <c r="AF23" s="214"/>
      <c r="AG23" s="236"/>
      <c r="AH23" s="224">
        <f t="shared" si="9"/>
        <v>0</v>
      </c>
      <c r="AI23" s="214"/>
      <c r="AJ23" s="214"/>
      <c r="AK23" s="214"/>
      <c r="AL23" s="214"/>
      <c r="AM23" s="214"/>
      <c r="AN23" s="236"/>
      <c r="AO23" s="224">
        <f t="shared" si="10"/>
        <v>0</v>
      </c>
      <c r="AP23" s="214"/>
      <c r="AQ23" s="214"/>
      <c r="AR23" s="214"/>
      <c r="AS23" s="214"/>
      <c r="AT23" s="214"/>
      <c r="AU23" s="236"/>
      <c r="AV23" s="224">
        <f t="shared" si="11"/>
        <v>0</v>
      </c>
      <c r="AW23" s="224">
        <f t="shared" si="3"/>
        <v>0</v>
      </c>
      <c r="AX23" s="224">
        <f t="shared" si="3"/>
        <v>0</v>
      </c>
      <c r="AY23" s="224">
        <f t="shared" si="3"/>
        <v>0</v>
      </c>
      <c r="AZ23" s="224">
        <f t="shared" si="3"/>
        <v>0</v>
      </c>
      <c r="BA23" s="224">
        <f t="shared" si="3"/>
        <v>0</v>
      </c>
      <c r="BB23" s="225">
        <f t="shared" si="3"/>
        <v>0</v>
      </c>
      <c r="BC23" s="227">
        <f t="shared" si="12"/>
        <v>0</v>
      </c>
      <c r="BD23" s="224">
        <f t="shared" si="4"/>
        <v>0</v>
      </c>
      <c r="BE23" s="224">
        <f t="shared" si="4"/>
        <v>0</v>
      </c>
      <c r="BF23" s="224">
        <f t="shared" si="4"/>
        <v>0</v>
      </c>
      <c r="BG23" s="224">
        <f t="shared" si="4"/>
        <v>0</v>
      </c>
      <c r="BH23" s="224">
        <f t="shared" si="4"/>
        <v>0</v>
      </c>
      <c r="BI23" s="225">
        <f t="shared" si="4"/>
        <v>0</v>
      </c>
      <c r="BJ23" s="224">
        <f t="shared" si="13"/>
        <v>0</v>
      </c>
      <c r="BK23" s="214"/>
      <c r="BL23" s="214"/>
      <c r="BM23" s="214"/>
      <c r="BN23" s="214"/>
      <c r="BO23" s="214"/>
      <c r="BP23" s="236"/>
      <c r="BQ23" s="224">
        <f t="shared" si="14"/>
        <v>0</v>
      </c>
      <c r="BR23" s="214"/>
      <c r="BS23" s="214"/>
      <c r="BT23" s="214"/>
      <c r="BU23" s="214"/>
      <c r="BV23" s="214"/>
      <c r="BW23" s="221"/>
    </row>
    <row r="24" spans="3:75" ht="33.75">
      <c r="C24" s="67"/>
      <c r="D24" s="177" t="s">
        <v>245</v>
      </c>
      <c r="E24" s="178">
        <v>200</v>
      </c>
      <c r="F24" s="257">
        <f>SUM(F25:F31)</f>
        <v>0</v>
      </c>
      <c r="G24" s="257">
        <f t="shared" ref="G24:L24" si="15">SUM(G25:G31)</f>
        <v>0</v>
      </c>
      <c r="H24" s="257">
        <f t="shared" si="15"/>
        <v>0</v>
      </c>
      <c r="I24" s="257">
        <f t="shared" si="15"/>
        <v>0</v>
      </c>
      <c r="J24" s="257">
        <f t="shared" si="15"/>
        <v>0</v>
      </c>
      <c r="K24" s="257">
        <f t="shared" si="15"/>
        <v>0</v>
      </c>
      <c r="L24" s="259">
        <f t="shared" si="15"/>
        <v>0</v>
      </c>
      <c r="M24" s="257">
        <f t="shared" ref="M24:AR24" si="16">SUM(M25:M31)</f>
        <v>0</v>
      </c>
      <c r="N24" s="257">
        <f t="shared" si="16"/>
        <v>0</v>
      </c>
      <c r="O24" s="257">
        <f t="shared" si="16"/>
        <v>0</v>
      </c>
      <c r="P24" s="257">
        <f t="shared" si="16"/>
        <v>0</v>
      </c>
      <c r="Q24" s="257">
        <f t="shared" si="16"/>
        <v>0</v>
      </c>
      <c r="R24" s="257">
        <f t="shared" si="16"/>
        <v>0</v>
      </c>
      <c r="S24" s="259">
        <f t="shared" si="16"/>
        <v>0</v>
      </c>
      <c r="T24" s="257">
        <f t="shared" si="16"/>
        <v>0</v>
      </c>
      <c r="U24" s="257">
        <f t="shared" si="16"/>
        <v>0</v>
      </c>
      <c r="V24" s="257">
        <f t="shared" si="16"/>
        <v>0</v>
      </c>
      <c r="W24" s="257">
        <f t="shared" si="16"/>
        <v>0</v>
      </c>
      <c r="X24" s="257">
        <f t="shared" si="16"/>
        <v>0</v>
      </c>
      <c r="Y24" s="257">
        <f t="shared" si="16"/>
        <v>0</v>
      </c>
      <c r="Z24" s="259">
        <f t="shared" si="16"/>
        <v>0</v>
      </c>
      <c r="AA24" s="257">
        <f t="shared" si="16"/>
        <v>0</v>
      </c>
      <c r="AB24" s="257">
        <f t="shared" si="16"/>
        <v>0</v>
      </c>
      <c r="AC24" s="257">
        <f t="shared" si="16"/>
        <v>0</v>
      </c>
      <c r="AD24" s="257">
        <f t="shared" si="16"/>
        <v>0</v>
      </c>
      <c r="AE24" s="257">
        <f t="shared" si="16"/>
        <v>0</v>
      </c>
      <c r="AF24" s="257">
        <f t="shared" si="16"/>
        <v>0</v>
      </c>
      <c r="AG24" s="259">
        <f t="shared" si="16"/>
        <v>0</v>
      </c>
      <c r="AH24" s="257">
        <f t="shared" si="16"/>
        <v>0</v>
      </c>
      <c r="AI24" s="257">
        <f t="shared" si="16"/>
        <v>0</v>
      </c>
      <c r="AJ24" s="257">
        <f t="shared" si="16"/>
        <v>0</v>
      </c>
      <c r="AK24" s="257">
        <f t="shared" si="16"/>
        <v>0</v>
      </c>
      <c r="AL24" s="257">
        <f t="shared" si="16"/>
        <v>0</v>
      </c>
      <c r="AM24" s="257">
        <f t="shared" si="16"/>
        <v>0</v>
      </c>
      <c r="AN24" s="259">
        <f t="shared" si="16"/>
        <v>0</v>
      </c>
      <c r="AO24" s="257">
        <f t="shared" si="16"/>
        <v>0</v>
      </c>
      <c r="AP24" s="257">
        <f t="shared" si="16"/>
        <v>0</v>
      </c>
      <c r="AQ24" s="257">
        <f t="shared" si="16"/>
        <v>0</v>
      </c>
      <c r="AR24" s="257">
        <f t="shared" si="16"/>
        <v>0</v>
      </c>
      <c r="AS24" s="257">
        <f t="shared" ref="AS24:BW24" si="17">SUM(AS25:AS31)</f>
        <v>0</v>
      </c>
      <c r="AT24" s="257">
        <f t="shared" si="17"/>
        <v>0</v>
      </c>
      <c r="AU24" s="259">
        <f t="shared" si="17"/>
        <v>0</v>
      </c>
      <c r="AV24" s="257">
        <f t="shared" si="17"/>
        <v>0</v>
      </c>
      <c r="AW24" s="257">
        <f t="shared" si="17"/>
        <v>0</v>
      </c>
      <c r="AX24" s="257">
        <f t="shared" si="17"/>
        <v>0</v>
      </c>
      <c r="AY24" s="257">
        <f t="shared" si="17"/>
        <v>0</v>
      </c>
      <c r="AZ24" s="257">
        <f t="shared" si="17"/>
        <v>0</v>
      </c>
      <c r="BA24" s="257">
        <f t="shared" si="17"/>
        <v>0</v>
      </c>
      <c r="BB24" s="259">
        <f t="shared" si="17"/>
        <v>0</v>
      </c>
      <c r="BC24" s="258">
        <f t="shared" si="17"/>
        <v>0</v>
      </c>
      <c r="BD24" s="257">
        <f t="shared" si="17"/>
        <v>0</v>
      </c>
      <c r="BE24" s="257">
        <f t="shared" si="17"/>
        <v>0</v>
      </c>
      <c r="BF24" s="257">
        <f t="shared" si="17"/>
        <v>0</v>
      </c>
      <c r="BG24" s="257">
        <f t="shared" si="17"/>
        <v>0</v>
      </c>
      <c r="BH24" s="257">
        <f t="shared" si="17"/>
        <v>0</v>
      </c>
      <c r="BI24" s="259">
        <f t="shared" si="17"/>
        <v>0</v>
      </c>
      <c r="BJ24" s="257">
        <f t="shared" si="17"/>
        <v>0</v>
      </c>
      <c r="BK24" s="257">
        <f t="shared" si="17"/>
        <v>0</v>
      </c>
      <c r="BL24" s="257">
        <f t="shared" si="17"/>
        <v>0</v>
      </c>
      <c r="BM24" s="257">
        <f t="shared" si="17"/>
        <v>0</v>
      </c>
      <c r="BN24" s="257">
        <f t="shared" si="17"/>
        <v>0</v>
      </c>
      <c r="BO24" s="257">
        <f t="shared" si="17"/>
        <v>0</v>
      </c>
      <c r="BP24" s="259">
        <f t="shared" si="17"/>
        <v>0</v>
      </c>
      <c r="BQ24" s="257">
        <f t="shared" si="17"/>
        <v>0</v>
      </c>
      <c r="BR24" s="257">
        <f t="shared" si="17"/>
        <v>0</v>
      </c>
      <c r="BS24" s="257">
        <f t="shared" si="17"/>
        <v>0</v>
      </c>
      <c r="BT24" s="257">
        <f t="shared" si="17"/>
        <v>0</v>
      </c>
      <c r="BU24" s="257">
        <f t="shared" si="17"/>
        <v>0</v>
      </c>
      <c r="BV24" s="257">
        <f t="shared" si="17"/>
        <v>0</v>
      </c>
      <c r="BW24" s="261">
        <f t="shared" si="17"/>
        <v>0</v>
      </c>
    </row>
    <row r="25" spans="3:75" ht="22.5">
      <c r="C25" s="67"/>
      <c r="D25" s="177" t="s">
        <v>238</v>
      </c>
      <c r="E25" s="178">
        <v>211</v>
      </c>
      <c r="F25" s="224">
        <f>SUM(G25:L25)</f>
        <v>0</v>
      </c>
      <c r="G25" s="214"/>
      <c r="H25" s="214"/>
      <c r="I25" s="214"/>
      <c r="J25" s="214"/>
      <c r="K25" s="214"/>
      <c r="L25" s="236"/>
      <c r="M25" s="224">
        <f>SUM(N25:S25)</f>
        <v>0</v>
      </c>
      <c r="N25" s="214"/>
      <c r="O25" s="214"/>
      <c r="P25" s="214"/>
      <c r="Q25" s="214"/>
      <c r="R25" s="214"/>
      <c r="S25" s="236"/>
      <c r="T25" s="224">
        <f>SUM(U25:Z25)</f>
        <v>0</v>
      </c>
      <c r="U25" s="214"/>
      <c r="V25" s="214"/>
      <c r="W25" s="214"/>
      <c r="X25" s="214"/>
      <c r="Y25" s="214"/>
      <c r="Z25" s="236"/>
      <c r="AA25" s="224">
        <f>SUM(AB25:AG25)</f>
        <v>0</v>
      </c>
      <c r="AB25" s="214"/>
      <c r="AC25" s="214"/>
      <c r="AD25" s="214"/>
      <c r="AE25" s="214"/>
      <c r="AF25" s="214"/>
      <c r="AG25" s="236"/>
      <c r="AH25" s="224">
        <f>SUM(AI25:AN25)</f>
        <v>0</v>
      </c>
      <c r="AI25" s="214"/>
      <c r="AJ25" s="214"/>
      <c r="AK25" s="214"/>
      <c r="AL25" s="214"/>
      <c r="AM25" s="214"/>
      <c r="AN25" s="236"/>
      <c r="AO25" s="224">
        <f>SUM(AP25:AU25)</f>
        <v>0</v>
      </c>
      <c r="AP25" s="214"/>
      <c r="AQ25" s="214"/>
      <c r="AR25" s="214"/>
      <c r="AS25" s="214"/>
      <c r="AT25" s="214"/>
      <c r="AU25" s="236"/>
      <c r="AV25" s="224">
        <f>SUM(AW25:BB25)</f>
        <v>0</v>
      </c>
      <c r="AW25" s="224">
        <f t="shared" ref="AW25:AW31" si="18">AI25+U25+G25</f>
        <v>0</v>
      </c>
      <c r="AX25" s="224">
        <f t="shared" ref="AX25:AX31" si="19">AJ25+V25+H25</f>
        <v>0</v>
      </c>
      <c r="AY25" s="224">
        <f t="shared" ref="AY25:AY31" si="20">AK25+W25+I25</f>
        <v>0</v>
      </c>
      <c r="AZ25" s="224">
        <f t="shared" ref="AZ25:AZ31" si="21">AL25+X25+J25</f>
        <v>0</v>
      </c>
      <c r="BA25" s="224">
        <f t="shared" ref="BA25:BA31" si="22">AM25+Y25+K25</f>
        <v>0</v>
      </c>
      <c r="BB25" s="225">
        <f t="shared" ref="BB25:BB31" si="23">AN25+Z25+L25</f>
        <v>0</v>
      </c>
      <c r="BC25" s="227">
        <f>SUM(BD25:BI25)</f>
        <v>0</v>
      </c>
      <c r="BD25" s="224">
        <f t="shared" ref="BD25:BD31" si="24">AP25+AB25+N25</f>
        <v>0</v>
      </c>
      <c r="BE25" s="224">
        <f t="shared" ref="BE25:BE31" si="25">AQ25+AC25+O25</f>
        <v>0</v>
      </c>
      <c r="BF25" s="224">
        <f t="shared" ref="BF25:BF31" si="26">AR25+AD25+P25</f>
        <v>0</v>
      </c>
      <c r="BG25" s="224">
        <f t="shared" ref="BG25:BG31" si="27">AS25+AE25+Q25</f>
        <v>0</v>
      </c>
      <c r="BH25" s="224">
        <f t="shared" ref="BH25:BH31" si="28">AT25+AF25+R25</f>
        <v>0</v>
      </c>
      <c r="BI25" s="225">
        <f t="shared" ref="BI25:BI31" si="29">AU25+AG25+S25</f>
        <v>0</v>
      </c>
      <c r="BJ25" s="224">
        <f>SUM(BK25:BP25)</f>
        <v>0</v>
      </c>
      <c r="BK25" s="214"/>
      <c r="BL25" s="214"/>
      <c r="BM25" s="214"/>
      <c r="BN25" s="214"/>
      <c r="BO25" s="214"/>
      <c r="BP25" s="236"/>
      <c r="BQ25" s="224">
        <f>SUM(BR25:BW25)</f>
        <v>0</v>
      </c>
      <c r="BR25" s="214"/>
      <c r="BS25" s="214"/>
      <c r="BT25" s="214"/>
      <c r="BU25" s="214"/>
      <c r="BV25" s="214"/>
      <c r="BW25" s="221"/>
    </row>
    <row r="26" spans="3:75" ht="22.5">
      <c r="C26" s="67"/>
      <c r="D26" s="177" t="s">
        <v>239</v>
      </c>
      <c r="E26" s="178">
        <v>221</v>
      </c>
      <c r="F26" s="224">
        <f t="shared" ref="F26:F31" si="30">SUM(G26:L26)</f>
        <v>0</v>
      </c>
      <c r="G26" s="214"/>
      <c r="H26" s="214"/>
      <c r="I26" s="214"/>
      <c r="J26" s="214"/>
      <c r="K26" s="214"/>
      <c r="L26" s="236"/>
      <c r="M26" s="224">
        <f t="shared" ref="M26:M31" si="31">SUM(N26:S26)</f>
        <v>0</v>
      </c>
      <c r="N26" s="214"/>
      <c r="O26" s="214"/>
      <c r="P26" s="214"/>
      <c r="Q26" s="214"/>
      <c r="R26" s="214"/>
      <c r="S26" s="236"/>
      <c r="T26" s="224">
        <f t="shared" ref="T26:T31" si="32">SUM(U26:Z26)</f>
        <v>0</v>
      </c>
      <c r="U26" s="214"/>
      <c r="V26" s="214"/>
      <c r="W26" s="214"/>
      <c r="X26" s="214"/>
      <c r="Y26" s="214"/>
      <c r="Z26" s="236"/>
      <c r="AA26" s="224">
        <f t="shared" ref="AA26:AA31" si="33">SUM(AB26:AG26)</f>
        <v>0</v>
      </c>
      <c r="AB26" s="214"/>
      <c r="AC26" s="214"/>
      <c r="AD26" s="214"/>
      <c r="AE26" s="214"/>
      <c r="AF26" s="214"/>
      <c r="AG26" s="236"/>
      <c r="AH26" s="224">
        <f t="shared" ref="AH26:AH31" si="34">SUM(AI26:AN26)</f>
        <v>0</v>
      </c>
      <c r="AI26" s="214"/>
      <c r="AJ26" s="214"/>
      <c r="AK26" s="214"/>
      <c r="AL26" s="214"/>
      <c r="AM26" s="214"/>
      <c r="AN26" s="236"/>
      <c r="AO26" s="224">
        <f t="shared" ref="AO26:AO31" si="35">SUM(AP26:AU26)</f>
        <v>0</v>
      </c>
      <c r="AP26" s="214"/>
      <c r="AQ26" s="214"/>
      <c r="AR26" s="214"/>
      <c r="AS26" s="214"/>
      <c r="AT26" s="214"/>
      <c r="AU26" s="236"/>
      <c r="AV26" s="224">
        <f t="shared" ref="AV26:AV31" si="36">SUM(AW26:BB26)</f>
        <v>0</v>
      </c>
      <c r="AW26" s="224">
        <f t="shared" si="18"/>
        <v>0</v>
      </c>
      <c r="AX26" s="224">
        <f t="shared" si="19"/>
        <v>0</v>
      </c>
      <c r="AY26" s="224">
        <f t="shared" si="20"/>
        <v>0</v>
      </c>
      <c r="AZ26" s="224">
        <f t="shared" si="21"/>
        <v>0</v>
      </c>
      <c r="BA26" s="224">
        <f t="shared" si="22"/>
        <v>0</v>
      </c>
      <c r="BB26" s="225">
        <f t="shared" si="23"/>
        <v>0</v>
      </c>
      <c r="BC26" s="227">
        <f t="shared" ref="BC26:BC31" si="37">SUM(BD26:BI26)</f>
        <v>0</v>
      </c>
      <c r="BD26" s="224">
        <f t="shared" si="24"/>
        <v>0</v>
      </c>
      <c r="BE26" s="224">
        <f t="shared" si="25"/>
        <v>0</v>
      </c>
      <c r="BF26" s="224">
        <f t="shared" si="26"/>
        <v>0</v>
      </c>
      <c r="BG26" s="224">
        <f t="shared" si="27"/>
        <v>0</v>
      </c>
      <c r="BH26" s="224">
        <f t="shared" si="28"/>
        <v>0</v>
      </c>
      <c r="BI26" s="225">
        <f t="shared" si="29"/>
        <v>0</v>
      </c>
      <c r="BJ26" s="224">
        <f t="shared" ref="BJ26:BJ31" si="38">SUM(BK26:BP26)</f>
        <v>0</v>
      </c>
      <c r="BK26" s="214"/>
      <c r="BL26" s="214"/>
      <c r="BM26" s="214"/>
      <c r="BN26" s="214"/>
      <c r="BO26" s="214"/>
      <c r="BP26" s="236"/>
      <c r="BQ26" s="224">
        <f t="shared" ref="BQ26:BQ31" si="39">SUM(BR26:BW26)</f>
        <v>0</v>
      </c>
      <c r="BR26" s="214"/>
      <c r="BS26" s="214"/>
      <c r="BT26" s="214"/>
      <c r="BU26" s="214"/>
      <c r="BV26" s="214"/>
      <c r="BW26" s="221"/>
    </row>
    <row r="27" spans="3:75" ht="15" customHeight="1">
      <c r="C27" s="67"/>
      <c r="D27" s="177" t="s">
        <v>240</v>
      </c>
      <c r="E27" s="178">
        <v>231</v>
      </c>
      <c r="F27" s="224">
        <f t="shared" si="30"/>
        <v>0</v>
      </c>
      <c r="G27" s="214"/>
      <c r="H27" s="214"/>
      <c r="I27" s="214"/>
      <c r="J27" s="214"/>
      <c r="K27" s="214"/>
      <c r="L27" s="236"/>
      <c r="M27" s="224">
        <f t="shared" si="31"/>
        <v>0</v>
      </c>
      <c r="N27" s="214"/>
      <c r="O27" s="214"/>
      <c r="P27" s="214"/>
      <c r="Q27" s="214"/>
      <c r="R27" s="214"/>
      <c r="S27" s="236"/>
      <c r="T27" s="224">
        <f t="shared" si="32"/>
        <v>0</v>
      </c>
      <c r="U27" s="214"/>
      <c r="V27" s="214"/>
      <c r="W27" s="214"/>
      <c r="X27" s="214"/>
      <c r="Y27" s="214"/>
      <c r="Z27" s="236"/>
      <c r="AA27" s="224">
        <f t="shared" si="33"/>
        <v>0</v>
      </c>
      <c r="AB27" s="214"/>
      <c r="AC27" s="214"/>
      <c r="AD27" s="214"/>
      <c r="AE27" s="214"/>
      <c r="AF27" s="214"/>
      <c r="AG27" s="236"/>
      <c r="AH27" s="224">
        <f t="shared" si="34"/>
        <v>0</v>
      </c>
      <c r="AI27" s="214"/>
      <c r="AJ27" s="214"/>
      <c r="AK27" s="214"/>
      <c r="AL27" s="214"/>
      <c r="AM27" s="214"/>
      <c r="AN27" s="236"/>
      <c r="AO27" s="224">
        <f t="shared" si="35"/>
        <v>0</v>
      </c>
      <c r="AP27" s="214"/>
      <c r="AQ27" s="214"/>
      <c r="AR27" s="214"/>
      <c r="AS27" s="214"/>
      <c r="AT27" s="214"/>
      <c r="AU27" s="236"/>
      <c r="AV27" s="224">
        <f t="shared" si="36"/>
        <v>0</v>
      </c>
      <c r="AW27" s="224">
        <f t="shared" si="18"/>
        <v>0</v>
      </c>
      <c r="AX27" s="224">
        <f t="shared" si="19"/>
        <v>0</v>
      </c>
      <c r="AY27" s="224">
        <f t="shared" si="20"/>
        <v>0</v>
      </c>
      <c r="AZ27" s="224">
        <f t="shared" si="21"/>
        <v>0</v>
      </c>
      <c r="BA27" s="224">
        <f t="shared" si="22"/>
        <v>0</v>
      </c>
      <c r="BB27" s="225">
        <f t="shared" si="23"/>
        <v>0</v>
      </c>
      <c r="BC27" s="227">
        <f t="shared" si="37"/>
        <v>0</v>
      </c>
      <c r="BD27" s="224">
        <f t="shared" si="24"/>
        <v>0</v>
      </c>
      <c r="BE27" s="224">
        <f t="shared" si="25"/>
        <v>0</v>
      </c>
      <c r="BF27" s="224">
        <f t="shared" si="26"/>
        <v>0</v>
      </c>
      <c r="BG27" s="224">
        <f t="shared" si="27"/>
        <v>0</v>
      </c>
      <c r="BH27" s="224">
        <f t="shared" si="28"/>
        <v>0</v>
      </c>
      <c r="BI27" s="225">
        <f t="shared" si="29"/>
        <v>0</v>
      </c>
      <c r="BJ27" s="224">
        <f t="shared" si="38"/>
        <v>0</v>
      </c>
      <c r="BK27" s="214"/>
      <c r="BL27" s="214"/>
      <c r="BM27" s="214"/>
      <c r="BN27" s="214"/>
      <c r="BO27" s="214"/>
      <c r="BP27" s="236"/>
      <c r="BQ27" s="224">
        <f t="shared" si="39"/>
        <v>0</v>
      </c>
      <c r="BR27" s="214"/>
      <c r="BS27" s="214"/>
      <c r="BT27" s="214"/>
      <c r="BU27" s="214"/>
      <c r="BV27" s="214"/>
      <c r="BW27" s="221"/>
    </row>
    <row r="28" spans="3:75" ht="15" customHeight="1">
      <c r="C28" s="67"/>
      <c r="D28" s="177" t="s">
        <v>242</v>
      </c>
      <c r="E28" s="178">
        <v>241</v>
      </c>
      <c r="F28" s="224">
        <f t="shared" si="30"/>
        <v>0</v>
      </c>
      <c r="G28" s="214"/>
      <c r="H28" s="214"/>
      <c r="I28" s="214"/>
      <c r="J28" s="214"/>
      <c r="K28" s="214"/>
      <c r="L28" s="236"/>
      <c r="M28" s="224">
        <f t="shared" si="31"/>
        <v>0</v>
      </c>
      <c r="N28" s="214"/>
      <c r="O28" s="214"/>
      <c r="P28" s="214"/>
      <c r="Q28" s="214"/>
      <c r="R28" s="214"/>
      <c r="S28" s="236"/>
      <c r="T28" s="224">
        <f t="shared" si="32"/>
        <v>0</v>
      </c>
      <c r="U28" s="214"/>
      <c r="V28" s="214"/>
      <c r="W28" s="214"/>
      <c r="X28" s="214"/>
      <c r="Y28" s="214"/>
      <c r="Z28" s="236"/>
      <c r="AA28" s="224">
        <f t="shared" si="33"/>
        <v>0</v>
      </c>
      <c r="AB28" s="214"/>
      <c r="AC28" s="214"/>
      <c r="AD28" s="214"/>
      <c r="AE28" s="214"/>
      <c r="AF28" s="214"/>
      <c r="AG28" s="236"/>
      <c r="AH28" s="224">
        <f t="shared" si="34"/>
        <v>0</v>
      </c>
      <c r="AI28" s="214"/>
      <c r="AJ28" s="214"/>
      <c r="AK28" s="214"/>
      <c r="AL28" s="214"/>
      <c r="AM28" s="214"/>
      <c r="AN28" s="236"/>
      <c r="AO28" s="224">
        <f t="shared" si="35"/>
        <v>0</v>
      </c>
      <c r="AP28" s="214"/>
      <c r="AQ28" s="214"/>
      <c r="AR28" s="214"/>
      <c r="AS28" s="214"/>
      <c r="AT28" s="214"/>
      <c r="AU28" s="236"/>
      <c r="AV28" s="224">
        <f t="shared" si="36"/>
        <v>0</v>
      </c>
      <c r="AW28" s="224">
        <f t="shared" si="18"/>
        <v>0</v>
      </c>
      <c r="AX28" s="224">
        <f t="shared" si="19"/>
        <v>0</v>
      </c>
      <c r="AY28" s="224">
        <f t="shared" si="20"/>
        <v>0</v>
      </c>
      <c r="AZ28" s="224">
        <f t="shared" si="21"/>
        <v>0</v>
      </c>
      <c r="BA28" s="224">
        <f t="shared" si="22"/>
        <v>0</v>
      </c>
      <c r="BB28" s="225">
        <f t="shared" si="23"/>
        <v>0</v>
      </c>
      <c r="BC28" s="227">
        <f t="shared" si="37"/>
        <v>0</v>
      </c>
      <c r="BD28" s="224">
        <f t="shared" si="24"/>
        <v>0</v>
      </c>
      <c r="BE28" s="224">
        <f t="shared" si="25"/>
        <v>0</v>
      </c>
      <c r="BF28" s="224">
        <f t="shared" si="26"/>
        <v>0</v>
      </c>
      <c r="BG28" s="224">
        <f t="shared" si="27"/>
        <v>0</v>
      </c>
      <c r="BH28" s="224">
        <f t="shared" si="28"/>
        <v>0</v>
      </c>
      <c r="BI28" s="225">
        <f t="shared" si="29"/>
        <v>0</v>
      </c>
      <c r="BJ28" s="224">
        <f t="shared" si="38"/>
        <v>0</v>
      </c>
      <c r="BK28" s="214"/>
      <c r="BL28" s="214"/>
      <c r="BM28" s="214"/>
      <c r="BN28" s="214"/>
      <c r="BO28" s="214"/>
      <c r="BP28" s="236"/>
      <c r="BQ28" s="224">
        <f t="shared" si="39"/>
        <v>0</v>
      </c>
      <c r="BR28" s="214"/>
      <c r="BS28" s="214"/>
      <c r="BT28" s="214"/>
      <c r="BU28" s="214"/>
      <c r="BV28" s="214"/>
      <c r="BW28" s="221"/>
    </row>
    <row r="29" spans="3:75" ht="15" customHeight="1">
      <c r="C29" s="67"/>
      <c r="D29" s="177" t="s">
        <v>246</v>
      </c>
      <c r="E29" s="178">
        <v>251</v>
      </c>
      <c r="F29" s="224">
        <f t="shared" si="30"/>
        <v>0</v>
      </c>
      <c r="G29" s="214"/>
      <c r="H29" s="214"/>
      <c r="I29" s="214"/>
      <c r="J29" s="214"/>
      <c r="K29" s="214"/>
      <c r="L29" s="236"/>
      <c r="M29" s="224">
        <f t="shared" si="31"/>
        <v>0</v>
      </c>
      <c r="N29" s="214"/>
      <c r="O29" s="214"/>
      <c r="P29" s="214"/>
      <c r="Q29" s="214"/>
      <c r="R29" s="214"/>
      <c r="S29" s="236"/>
      <c r="T29" s="224">
        <f t="shared" si="32"/>
        <v>0</v>
      </c>
      <c r="U29" s="214"/>
      <c r="V29" s="214"/>
      <c r="W29" s="214"/>
      <c r="X29" s="214"/>
      <c r="Y29" s="214"/>
      <c r="Z29" s="236"/>
      <c r="AA29" s="224">
        <f t="shared" si="33"/>
        <v>0</v>
      </c>
      <c r="AB29" s="214"/>
      <c r="AC29" s="214"/>
      <c r="AD29" s="214"/>
      <c r="AE29" s="214"/>
      <c r="AF29" s="214"/>
      <c r="AG29" s="236"/>
      <c r="AH29" s="224">
        <f t="shared" si="34"/>
        <v>0</v>
      </c>
      <c r="AI29" s="214"/>
      <c r="AJ29" s="214"/>
      <c r="AK29" s="214"/>
      <c r="AL29" s="214"/>
      <c r="AM29" s="214"/>
      <c r="AN29" s="236"/>
      <c r="AO29" s="224">
        <f t="shared" si="35"/>
        <v>0</v>
      </c>
      <c r="AP29" s="214"/>
      <c r="AQ29" s="214"/>
      <c r="AR29" s="214"/>
      <c r="AS29" s="214"/>
      <c r="AT29" s="214"/>
      <c r="AU29" s="236"/>
      <c r="AV29" s="224">
        <f t="shared" si="36"/>
        <v>0</v>
      </c>
      <c r="AW29" s="224">
        <f t="shared" si="18"/>
        <v>0</v>
      </c>
      <c r="AX29" s="224">
        <f t="shared" si="19"/>
        <v>0</v>
      </c>
      <c r="AY29" s="224">
        <f t="shared" si="20"/>
        <v>0</v>
      </c>
      <c r="AZ29" s="224">
        <f t="shared" si="21"/>
        <v>0</v>
      </c>
      <c r="BA29" s="224">
        <f t="shared" si="22"/>
        <v>0</v>
      </c>
      <c r="BB29" s="225">
        <f t="shared" si="23"/>
        <v>0</v>
      </c>
      <c r="BC29" s="227">
        <f t="shared" si="37"/>
        <v>0</v>
      </c>
      <c r="BD29" s="224">
        <f t="shared" si="24"/>
        <v>0</v>
      </c>
      <c r="BE29" s="224">
        <f t="shared" si="25"/>
        <v>0</v>
      </c>
      <c r="BF29" s="224">
        <f t="shared" si="26"/>
        <v>0</v>
      </c>
      <c r="BG29" s="224">
        <f t="shared" si="27"/>
        <v>0</v>
      </c>
      <c r="BH29" s="224">
        <f t="shared" si="28"/>
        <v>0</v>
      </c>
      <c r="BI29" s="225">
        <f t="shared" si="29"/>
        <v>0</v>
      </c>
      <c r="BJ29" s="224">
        <f t="shared" si="38"/>
        <v>0</v>
      </c>
      <c r="BK29" s="214"/>
      <c r="BL29" s="214"/>
      <c r="BM29" s="214"/>
      <c r="BN29" s="214"/>
      <c r="BO29" s="214"/>
      <c r="BP29" s="236"/>
      <c r="BQ29" s="224">
        <f t="shared" si="39"/>
        <v>0</v>
      </c>
      <c r="BR29" s="214"/>
      <c r="BS29" s="214"/>
      <c r="BT29" s="214"/>
      <c r="BU29" s="214"/>
      <c r="BV29" s="214"/>
      <c r="BW29" s="221"/>
    </row>
    <row r="30" spans="3:75" ht="15" customHeight="1">
      <c r="C30" s="67"/>
      <c r="D30" s="177" t="s">
        <v>244</v>
      </c>
      <c r="E30" s="178">
        <v>261</v>
      </c>
      <c r="F30" s="224">
        <f t="shared" si="30"/>
        <v>0</v>
      </c>
      <c r="G30" s="214"/>
      <c r="H30" s="214"/>
      <c r="I30" s="214"/>
      <c r="J30" s="214"/>
      <c r="K30" s="214"/>
      <c r="L30" s="236"/>
      <c r="M30" s="224">
        <f t="shared" si="31"/>
        <v>0</v>
      </c>
      <c r="N30" s="214"/>
      <c r="O30" s="214"/>
      <c r="P30" s="214"/>
      <c r="Q30" s="214"/>
      <c r="R30" s="214"/>
      <c r="S30" s="236"/>
      <c r="T30" s="224">
        <f t="shared" si="32"/>
        <v>0</v>
      </c>
      <c r="U30" s="214"/>
      <c r="V30" s="214"/>
      <c r="W30" s="214"/>
      <c r="X30" s="214"/>
      <c r="Y30" s="214"/>
      <c r="Z30" s="236"/>
      <c r="AA30" s="224">
        <f t="shared" si="33"/>
        <v>0</v>
      </c>
      <c r="AB30" s="214"/>
      <c r="AC30" s="214"/>
      <c r="AD30" s="214"/>
      <c r="AE30" s="214"/>
      <c r="AF30" s="214"/>
      <c r="AG30" s="236"/>
      <c r="AH30" s="224">
        <f t="shared" si="34"/>
        <v>0</v>
      </c>
      <c r="AI30" s="214"/>
      <c r="AJ30" s="214"/>
      <c r="AK30" s="214"/>
      <c r="AL30" s="214"/>
      <c r="AM30" s="214"/>
      <c r="AN30" s="236"/>
      <c r="AO30" s="224">
        <f t="shared" si="35"/>
        <v>0</v>
      </c>
      <c r="AP30" s="214"/>
      <c r="AQ30" s="214"/>
      <c r="AR30" s="214"/>
      <c r="AS30" s="214"/>
      <c r="AT30" s="214"/>
      <c r="AU30" s="236"/>
      <c r="AV30" s="224">
        <f t="shared" si="36"/>
        <v>0</v>
      </c>
      <c r="AW30" s="224">
        <f t="shared" si="18"/>
        <v>0</v>
      </c>
      <c r="AX30" s="224">
        <f t="shared" si="19"/>
        <v>0</v>
      </c>
      <c r="AY30" s="224">
        <f t="shared" si="20"/>
        <v>0</v>
      </c>
      <c r="AZ30" s="224">
        <f t="shared" si="21"/>
        <v>0</v>
      </c>
      <c r="BA30" s="224">
        <f t="shared" si="22"/>
        <v>0</v>
      </c>
      <c r="BB30" s="225">
        <f t="shared" si="23"/>
        <v>0</v>
      </c>
      <c r="BC30" s="227">
        <f t="shared" si="37"/>
        <v>0</v>
      </c>
      <c r="BD30" s="224">
        <f t="shared" si="24"/>
        <v>0</v>
      </c>
      <c r="BE30" s="224">
        <f t="shared" si="25"/>
        <v>0</v>
      </c>
      <c r="BF30" s="224">
        <f t="shared" si="26"/>
        <v>0</v>
      </c>
      <c r="BG30" s="224">
        <f t="shared" si="27"/>
        <v>0</v>
      </c>
      <c r="BH30" s="224">
        <f t="shared" si="28"/>
        <v>0</v>
      </c>
      <c r="BI30" s="225">
        <f t="shared" si="29"/>
        <v>0</v>
      </c>
      <c r="BJ30" s="224">
        <f t="shared" si="38"/>
        <v>0</v>
      </c>
      <c r="BK30" s="214"/>
      <c r="BL30" s="214"/>
      <c r="BM30" s="214"/>
      <c r="BN30" s="214"/>
      <c r="BO30" s="214"/>
      <c r="BP30" s="236"/>
      <c r="BQ30" s="224">
        <f t="shared" si="39"/>
        <v>0</v>
      </c>
      <c r="BR30" s="214"/>
      <c r="BS30" s="214"/>
      <c r="BT30" s="214"/>
      <c r="BU30" s="214"/>
      <c r="BV30" s="214"/>
      <c r="BW30" s="221"/>
    </row>
    <row r="31" spans="3:75" ht="15" customHeight="1">
      <c r="C31" s="67"/>
      <c r="D31" s="177" t="s">
        <v>241</v>
      </c>
      <c r="E31" s="178">
        <v>271</v>
      </c>
      <c r="F31" s="224">
        <f t="shared" si="30"/>
        <v>0</v>
      </c>
      <c r="G31" s="214"/>
      <c r="H31" s="214"/>
      <c r="I31" s="214"/>
      <c r="J31" s="214"/>
      <c r="K31" s="214"/>
      <c r="L31" s="236"/>
      <c r="M31" s="224">
        <f t="shared" si="31"/>
        <v>0</v>
      </c>
      <c r="N31" s="214"/>
      <c r="O31" s="214"/>
      <c r="P31" s="214"/>
      <c r="Q31" s="214"/>
      <c r="R31" s="214"/>
      <c r="S31" s="236"/>
      <c r="T31" s="224">
        <f t="shared" si="32"/>
        <v>0</v>
      </c>
      <c r="U31" s="214"/>
      <c r="V31" s="214"/>
      <c r="W31" s="214"/>
      <c r="X31" s="214"/>
      <c r="Y31" s="214"/>
      <c r="Z31" s="236"/>
      <c r="AA31" s="224">
        <f t="shared" si="33"/>
        <v>0</v>
      </c>
      <c r="AB31" s="214"/>
      <c r="AC31" s="214"/>
      <c r="AD31" s="214"/>
      <c r="AE31" s="214"/>
      <c r="AF31" s="214"/>
      <c r="AG31" s="236"/>
      <c r="AH31" s="224">
        <f t="shared" si="34"/>
        <v>0</v>
      </c>
      <c r="AI31" s="214"/>
      <c r="AJ31" s="214"/>
      <c r="AK31" s="214"/>
      <c r="AL31" s="214"/>
      <c r="AM31" s="214"/>
      <c r="AN31" s="236"/>
      <c r="AO31" s="224">
        <f t="shared" si="35"/>
        <v>0</v>
      </c>
      <c r="AP31" s="214"/>
      <c r="AQ31" s="214"/>
      <c r="AR31" s="214"/>
      <c r="AS31" s="214"/>
      <c r="AT31" s="214"/>
      <c r="AU31" s="236"/>
      <c r="AV31" s="224">
        <f t="shared" si="36"/>
        <v>0</v>
      </c>
      <c r="AW31" s="224">
        <f t="shared" si="18"/>
        <v>0</v>
      </c>
      <c r="AX31" s="224">
        <f t="shared" si="19"/>
        <v>0</v>
      </c>
      <c r="AY31" s="224">
        <f t="shared" si="20"/>
        <v>0</v>
      </c>
      <c r="AZ31" s="224">
        <f t="shared" si="21"/>
        <v>0</v>
      </c>
      <c r="BA31" s="224">
        <f t="shared" si="22"/>
        <v>0</v>
      </c>
      <c r="BB31" s="225">
        <f t="shared" si="23"/>
        <v>0</v>
      </c>
      <c r="BC31" s="227">
        <f t="shared" si="37"/>
        <v>0</v>
      </c>
      <c r="BD31" s="224">
        <f t="shared" si="24"/>
        <v>0</v>
      </c>
      <c r="BE31" s="224">
        <f t="shared" si="25"/>
        <v>0</v>
      </c>
      <c r="BF31" s="224">
        <f t="shared" si="26"/>
        <v>0</v>
      </c>
      <c r="BG31" s="224">
        <f t="shared" si="27"/>
        <v>0</v>
      </c>
      <c r="BH31" s="224">
        <f t="shared" si="28"/>
        <v>0</v>
      </c>
      <c r="BI31" s="225">
        <f t="shared" si="29"/>
        <v>0</v>
      </c>
      <c r="BJ31" s="224">
        <f t="shared" si="38"/>
        <v>0</v>
      </c>
      <c r="BK31" s="214"/>
      <c r="BL31" s="214"/>
      <c r="BM31" s="214"/>
      <c r="BN31" s="214"/>
      <c r="BO31" s="214"/>
      <c r="BP31" s="236"/>
      <c r="BQ31" s="224">
        <f t="shared" si="39"/>
        <v>0</v>
      </c>
      <c r="BR31" s="214"/>
      <c r="BS31" s="214"/>
      <c r="BT31" s="214"/>
      <c r="BU31" s="214"/>
      <c r="BV31" s="214"/>
      <c r="BW31" s="221"/>
    </row>
    <row r="32" spans="3:75" ht="33.75">
      <c r="C32" s="67"/>
      <c r="D32" s="177" t="s">
        <v>247</v>
      </c>
      <c r="E32" s="178">
        <v>300</v>
      </c>
      <c r="F32" s="257">
        <f>SUM(F33:F39)</f>
        <v>0</v>
      </c>
      <c r="G32" s="257">
        <f t="shared" ref="G32:L32" si="40">SUM(G33:G39)</f>
        <v>0</v>
      </c>
      <c r="H32" s="257">
        <f t="shared" si="40"/>
        <v>0</v>
      </c>
      <c r="I32" s="257">
        <f t="shared" si="40"/>
        <v>0</v>
      </c>
      <c r="J32" s="257">
        <f t="shared" si="40"/>
        <v>0</v>
      </c>
      <c r="K32" s="257">
        <f t="shared" si="40"/>
        <v>0</v>
      </c>
      <c r="L32" s="259">
        <f t="shared" si="40"/>
        <v>0</v>
      </c>
      <c r="M32" s="257">
        <f t="shared" ref="M32:AR32" si="41">SUM(M33:M39)</f>
        <v>0</v>
      </c>
      <c r="N32" s="257">
        <f t="shared" si="41"/>
        <v>0</v>
      </c>
      <c r="O32" s="257">
        <f t="shared" si="41"/>
        <v>0</v>
      </c>
      <c r="P32" s="257">
        <f t="shared" si="41"/>
        <v>0</v>
      </c>
      <c r="Q32" s="257">
        <f t="shared" si="41"/>
        <v>0</v>
      </c>
      <c r="R32" s="257">
        <f t="shared" si="41"/>
        <v>0</v>
      </c>
      <c r="S32" s="259">
        <f t="shared" si="41"/>
        <v>0</v>
      </c>
      <c r="T32" s="257">
        <f t="shared" si="41"/>
        <v>0</v>
      </c>
      <c r="U32" s="257">
        <f t="shared" si="41"/>
        <v>0</v>
      </c>
      <c r="V32" s="257">
        <f t="shared" si="41"/>
        <v>0</v>
      </c>
      <c r="W32" s="257">
        <f t="shared" si="41"/>
        <v>0</v>
      </c>
      <c r="X32" s="257">
        <f t="shared" si="41"/>
        <v>0</v>
      </c>
      <c r="Y32" s="257">
        <f t="shared" si="41"/>
        <v>0</v>
      </c>
      <c r="Z32" s="259">
        <f t="shared" si="41"/>
        <v>0</v>
      </c>
      <c r="AA32" s="257">
        <f t="shared" si="41"/>
        <v>0</v>
      </c>
      <c r="AB32" s="257">
        <f t="shared" si="41"/>
        <v>0</v>
      </c>
      <c r="AC32" s="257">
        <f t="shared" si="41"/>
        <v>0</v>
      </c>
      <c r="AD32" s="257">
        <f t="shared" si="41"/>
        <v>0</v>
      </c>
      <c r="AE32" s="257">
        <f t="shared" si="41"/>
        <v>0</v>
      </c>
      <c r="AF32" s="257">
        <f t="shared" si="41"/>
        <v>0</v>
      </c>
      <c r="AG32" s="259">
        <f t="shared" si="41"/>
        <v>0</v>
      </c>
      <c r="AH32" s="257">
        <f t="shared" si="41"/>
        <v>0</v>
      </c>
      <c r="AI32" s="257">
        <f t="shared" si="41"/>
        <v>0</v>
      </c>
      <c r="AJ32" s="257">
        <f t="shared" si="41"/>
        <v>0</v>
      </c>
      <c r="AK32" s="257">
        <f t="shared" si="41"/>
        <v>0</v>
      </c>
      <c r="AL32" s="257">
        <f t="shared" si="41"/>
        <v>0</v>
      </c>
      <c r="AM32" s="257">
        <f t="shared" si="41"/>
        <v>0</v>
      </c>
      <c r="AN32" s="259">
        <f t="shared" si="41"/>
        <v>0</v>
      </c>
      <c r="AO32" s="257">
        <f t="shared" si="41"/>
        <v>0</v>
      </c>
      <c r="AP32" s="257">
        <f t="shared" si="41"/>
        <v>0</v>
      </c>
      <c r="AQ32" s="257">
        <f t="shared" si="41"/>
        <v>0</v>
      </c>
      <c r="AR32" s="257">
        <f t="shared" si="41"/>
        <v>0</v>
      </c>
      <c r="AS32" s="257">
        <f t="shared" ref="AS32:BW32" si="42">SUM(AS33:AS39)</f>
        <v>0</v>
      </c>
      <c r="AT32" s="257">
        <f t="shared" si="42"/>
        <v>0</v>
      </c>
      <c r="AU32" s="259">
        <f t="shared" si="42"/>
        <v>0</v>
      </c>
      <c r="AV32" s="257">
        <f t="shared" si="42"/>
        <v>0</v>
      </c>
      <c r="AW32" s="257">
        <f t="shared" si="42"/>
        <v>0</v>
      </c>
      <c r="AX32" s="257">
        <f t="shared" si="42"/>
        <v>0</v>
      </c>
      <c r="AY32" s="257">
        <f t="shared" si="42"/>
        <v>0</v>
      </c>
      <c r="AZ32" s="257">
        <f t="shared" si="42"/>
        <v>0</v>
      </c>
      <c r="BA32" s="257">
        <f t="shared" si="42"/>
        <v>0</v>
      </c>
      <c r="BB32" s="259">
        <f t="shared" si="42"/>
        <v>0</v>
      </c>
      <c r="BC32" s="258">
        <f t="shared" si="42"/>
        <v>0</v>
      </c>
      <c r="BD32" s="257">
        <f t="shared" si="42"/>
        <v>0</v>
      </c>
      <c r="BE32" s="257">
        <f t="shared" si="42"/>
        <v>0</v>
      </c>
      <c r="BF32" s="257">
        <f t="shared" si="42"/>
        <v>0</v>
      </c>
      <c r="BG32" s="257">
        <f t="shared" si="42"/>
        <v>0</v>
      </c>
      <c r="BH32" s="257">
        <f t="shared" si="42"/>
        <v>0</v>
      </c>
      <c r="BI32" s="259">
        <f t="shared" si="42"/>
        <v>0</v>
      </c>
      <c r="BJ32" s="257">
        <f t="shared" si="42"/>
        <v>0</v>
      </c>
      <c r="BK32" s="257">
        <f t="shared" si="42"/>
        <v>0</v>
      </c>
      <c r="BL32" s="257">
        <f t="shared" si="42"/>
        <v>0</v>
      </c>
      <c r="BM32" s="257">
        <f t="shared" si="42"/>
        <v>0</v>
      </c>
      <c r="BN32" s="257">
        <f t="shared" si="42"/>
        <v>0</v>
      </c>
      <c r="BO32" s="257">
        <f t="shared" si="42"/>
        <v>0</v>
      </c>
      <c r="BP32" s="259">
        <f t="shared" si="42"/>
        <v>0</v>
      </c>
      <c r="BQ32" s="257">
        <f t="shared" si="42"/>
        <v>0</v>
      </c>
      <c r="BR32" s="257">
        <f t="shared" si="42"/>
        <v>0</v>
      </c>
      <c r="BS32" s="257">
        <f t="shared" si="42"/>
        <v>0</v>
      </c>
      <c r="BT32" s="257">
        <f t="shared" si="42"/>
        <v>0</v>
      </c>
      <c r="BU32" s="257">
        <f t="shared" si="42"/>
        <v>0</v>
      </c>
      <c r="BV32" s="257">
        <f t="shared" si="42"/>
        <v>0</v>
      </c>
      <c r="BW32" s="261">
        <f t="shared" si="42"/>
        <v>0</v>
      </c>
    </row>
    <row r="33" spans="3:75" ht="22.5">
      <c r="C33" s="67"/>
      <c r="D33" s="177" t="s">
        <v>238</v>
      </c>
      <c r="E33" s="178">
        <v>311</v>
      </c>
      <c r="F33" s="224">
        <f>SUM(G33:L33)</f>
        <v>0</v>
      </c>
      <c r="G33" s="214"/>
      <c r="H33" s="214"/>
      <c r="I33" s="214"/>
      <c r="J33" s="214"/>
      <c r="K33" s="214"/>
      <c r="L33" s="236"/>
      <c r="M33" s="224">
        <f>SUM(N33:S33)</f>
        <v>0</v>
      </c>
      <c r="N33" s="214"/>
      <c r="O33" s="214"/>
      <c r="P33" s="214"/>
      <c r="Q33" s="214"/>
      <c r="R33" s="214"/>
      <c r="S33" s="236"/>
      <c r="T33" s="224">
        <f>SUM(U33:Z33)</f>
        <v>0</v>
      </c>
      <c r="U33" s="214"/>
      <c r="V33" s="214"/>
      <c r="W33" s="214"/>
      <c r="X33" s="214"/>
      <c r="Y33" s="214"/>
      <c r="Z33" s="236"/>
      <c r="AA33" s="224">
        <f>SUM(AB33:AG33)</f>
        <v>0</v>
      </c>
      <c r="AB33" s="214"/>
      <c r="AC33" s="214"/>
      <c r="AD33" s="214"/>
      <c r="AE33" s="214"/>
      <c r="AF33" s="214"/>
      <c r="AG33" s="236"/>
      <c r="AH33" s="224">
        <f>SUM(AI33:AN33)</f>
        <v>0</v>
      </c>
      <c r="AI33" s="214"/>
      <c r="AJ33" s="214"/>
      <c r="AK33" s="214"/>
      <c r="AL33" s="214"/>
      <c r="AM33" s="214"/>
      <c r="AN33" s="236"/>
      <c r="AO33" s="224">
        <f>SUM(AP33:AU33)</f>
        <v>0</v>
      </c>
      <c r="AP33" s="214"/>
      <c r="AQ33" s="214"/>
      <c r="AR33" s="214"/>
      <c r="AS33" s="214"/>
      <c r="AT33" s="214"/>
      <c r="AU33" s="236"/>
      <c r="AV33" s="224">
        <f>SUM(AW33:BB33)</f>
        <v>0</v>
      </c>
      <c r="AW33" s="224">
        <f t="shared" ref="AW33:AW39" si="43">AI33+U33+G33</f>
        <v>0</v>
      </c>
      <c r="AX33" s="224">
        <f t="shared" ref="AX33:AX39" si="44">AJ33+V33+H33</f>
        <v>0</v>
      </c>
      <c r="AY33" s="224">
        <f t="shared" ref="AY33:AY39" si="45">AK33+W33+I33</f>
        <v>0</v>
      </c>
      <c r="AZ33" s="224">
        <f t="shared" ref="AZ33:AZ39" si="46">AL33+X33+J33</f>
        <v>0</v>
      </c>
      <c r="BA33" s="224">
        <f t="shared" ref="BA33:BA39" si="47">AM33+Y33+K33</f>
        <v>0</v>
      </c>
      <c r="BB33" s="225">
        <f t="shared" ref="BB33:BB39" si="48">AN33+Z33+L33</f>
        <v>0</v>
      </c>
      <c r="BC33" s="227">
        <f>SUM(BD33:BI33)</f>
        <v>0</v>
      </c>
      <c r="BD33" s="224">
        <f t="shared" ref="BD33:BD39" si="49">AP33+AB33+N33</f>
        <v>0</v>
      </c>
      <c r="BE33" s="224">
        <f t="shared" ref="BE33:BE39" si="50">AQ33+AC33+O33</f>
        <v>0</v>
      </c>
      <c r="BF33" s="224">
        <f t="shared" ref="BF33:BF39" si="51">AR33+AD33+P33</f>
        <v>0</v>
      </c>
      <c r="BG33" s="224">
        <f t="shared" ref="BG33:BG39" si="52">AS33+AE33+Q33</f>
        <v>0</v>
      </c>
      <c r="BH33" s="224">
        <f t="shared" ref="BH33:BH39" si="53">AT33+AF33+R33</f>
        <v>0</v>
      </c>
      <c r="BI33" s="225">
        <f t="shared" ref="BI33:BI39" si="54">AU33+AG33+S33</f>
        <v>0</v>
      </c>
      <c r="BJ33" s="224">
        <f>SUM(BK33:BP33)</f>
        <v>0</v>
      </c>
      <c r="BK33" s="214"/>
      <c r="BL33" s="214"/>
      <c r="BM33" s="214"/>
      <c r="BN33" s="214"/>
      <c r="BO33" s="214"/>
      <c r="BP33" s="236"/>
      <c r="BQ33" s="224">
        <f>SUM(BR33:BW33)</f>
        <v>0</v>
      </c>
      <c r="BR33" s="214"/>
      <c r="BS33" s="214"/>
      <c r="BT33" s="214"/>
      <c r="BU33" s="214"/>
      <c r="BV33" s="214"/>
      <c r="BW33" s="221"/>
    </row>
    <row r="34" spans="3:75" ht="22.5">
      <c r="C34" s="67"/>
      <c r="D34" s="177" t="s">
        <v>239</v>
      </c>
      <c r="E34" s="178">
        <v>321</v>
      </c>
      <c r="F34" s="224">
        <f t="shared" ref="F34:F39" si="55">SUM(G34:L34)</f>
        <v>0</v>
      </c>
      <c r="G34" s="214"/>
      <c r="H34" s="214"/>
      <c r="I34" s="214"/>
      <c r="J34" s="214"/>
      <c r="K34" s="214"/>
      <c r="L34" s="236"/>
      <c r="M34" s="224">
        <f t="shared" ref="M34:M39" si="56">SUM(N34:S34)</f>
        <v>0</v>
      </c>
      <c r="N34" s="214"/>
      <c r="O34" s="214"/>
      <c r="P34" s="214"/>
      <c r="Q34" s="214"/>
      <c r="R34" s="214"/>
      <c r="S34" s="236"/>
      <c r="T34" s="224">
        <f t="shared" ref="T34:T39" si="57">SUM(U34:Z34)</f>
        <v>0</v>
      </c>
      <c r="U34" s="214"/>
      <c r="V34" s="214"/>
      <c r="W34" s="214"/>
      <c r="X34" s="214"/>
      <c r="Y34" s="214"/>
      <c r="Z34" s="236"/>
      <c r="AA34" s="224">
        <f t="shared" ref="AA34:AA39" si="58">SUM(AB34:AG34)</f>
        <v>0</v>
      </c>
      <c r="AB34" s="214"/>
      <c r="AC34" s="214"/>
      <c r="AD34" s="214"/>
      <c r="AE34" s="214"/>
      <c r="AF34" s="214"/>
      <c r="AG34" s="236"/>
      <c r="AH34" s="224">
        <f t="shared" ref="AH34:AH39" si="59">SUM(AI34:AN34)</f>
        <v>0</v>
      </c>
      <c r="AI34" s="214"/>
      <c r="AJ34" s="214"/>
      <c r="AK34" s="214"/>
      <c r="AL34" s="214"/>
      <c r="AM34" s="214"/>
      <c r="AN34" s="236"/>
      <c r="AO34" s="224">
        <f t="shared" ref="AO34:AO39" si="60">SUM(AP34:AU34)</f>
        <v>0</v>
      </c>
      <c r="AP34" s="214"/>
      <c r="AQ34" s="214"/>
      <c r="AR34" s="214"/>
      <c r="AS34" s="214"/>
      <c r="AT34" s="214"/>
      <c r="AU34" s="236"/>
      <c r="AV34" s="224">
        <f t="shared" ref="AV34:AV39" si="61">SUM(AW34:BB34)</f>
        <v>0</v>
      </c>
      <c r="AW34" s="224">
        <f t="shared" si="43"/>
        <v>0</v>
      </c>
      <c r="AX34" s="224">
        <f t="shared" si="44"/>
        <v>0</v>
      </c>
      <c r="AY34" s="224">
        <f t="shared" si="45"/>
        <v>0</v>
      </c>
      <c r="AZ34" s="224">
        <f t="shared" si="46"/>
        <v>0</v>
      </c>
      <c r="BA34" s="224">
        <f t="shared" si="47"/>
        <v>0</v>
      </c>
      <c r="BB34" s="225">
        <f t="shared" si="48"/>
        <v>0</v>
      </c>
      <c r="BC34" s="227">
        <f t="shared" ref="BC34:BC39" si="62">SUM(BD34:BI34)</f>
        <v>0</v>
      </c>
      <c r="BD34" s="224">
        <f t="shared" si="49"/>
        <v>0</v>
      </c>
      <c r="BE34" s="224">
        <f t="shared" si="50"/>
        <v>0</v>
      </c>
      <c r="BF34" s="224">
        <f t="shared" si="51"/>
        <v>0</v>
      </c>
      <c r="BG34" s="224">
        <f t="shared" si="52"/>
        <v>0</v>
      </c>
      <c r="BH34" s="224">
        <f t="shared" si="53"/>
        <v>0</v>
      </c>
      <c r="BI34" s="225">
        <f t="shared" si="54"/>
        <v>0</v>
      </c>
      <c r="BJ34" s="224">
        <f t="shared" ref="BJ34:BJ39" si="63">SUM(BK34:BP34)</f>
        <v>0</v>
      </c>
      <c r="BK34" s="214"/>
      <c r="BL34" s="214"/>
      <c r="BM34" s="214"/>
      <c r="BN34" s="214"/>
      <c r="BO34" s="214"/>
      <c r="BP34" s="236"/>
      <c r="BQ34" s="224">
        <f t="shared" ref="BQ34:BQ39" si="64">SUM(BR34:BW34)</f>
        <v>0</v>
      </c>
      <c r="BR34" s="214"/>
      <c r="BS34" s="214"/>
      <c r="BT34" s="214"/>
      <c r="BU34" s="214"/>
      <c r="BV34" s="214"/>
      <c r="BW34" s="221"/>
    </row>
    <row r="35" spans="3:75" ht="15" customHeight="1">
      <c r="C35" s="67"/>
      <c r="D35" s="177" t="s">
        <v>240</v>
      </c>
      <c r="E35" s="178">
        <v>331</v>
      </c>
      <c r="F35" s="224">
        <f t="shared" si="55"/>
        <v>0</v>
      </c>
      <c r="G35" s="214"/>
      <c r="H35" s="214"/>
      <c r="I35" s="214"/>
      <c r="J35" s="214"/>
      <c r="K35" s="214"/>
      <c r="L35" s="236"/>
      <c r="M35" s="224">
        <f t="shared" si="56"/>
        <v>0</v>
      </c>
      <c r="N35" s="214"/>
      <c r="O35" s="214"/>
      <c r="P35" s="214"/>
      <c r="Q35" s="214"/>
      <c r="R35" s="214"/>
      <c r="S35" s="236"/>
      <c r="T35" s="224">
        <f t="shared" si="57"/>
        <v>0</v>
      </c>
      <c r="U35" s="214"/>
      <c r="V35" s="214"/>
      <c r="W35" s="214"/>
      <c r="X35" s="214"/>
      <c r="Y35" s="214"/>
      <c r="Z35" s="236"/>
      <c r="AA35" s="224">
        <f t="shared" si="58"/>
        <v>0</v>
      </c>
      <c r="AB35" s="214"/>
      <c r="AC35" s="214"/>
      <c r="AD35" s="214"/>
      <c r="AE35" s="214"/>
      <c r="AF35" s="214"/>
      <c r="AG35" s="236"/>
      <c r="AH35" s="224">
        <f t="shared" si="59"/>
        <v>0</v>
      </c>
      <c r="AI35" s="214"/>
      <c r="AJ35" s="214"/>
      <c r="AK35" s="214"/>
      <c r="AL35" s="214"/>
      <c r="AM35" s="214"/>
      <c r="AN35" s="236"/>
      <c r="AO35" s="224">
        <f t="shared" si="60"/>
        <v>0</v>
      </c>
      <c r="AP35" s="214"/>
      <c r="AQ35" s="214"/>
      <c r="AR35" s="214"/>
      <c r="AS35" s="214"/>
      <c r="AT35" s="214"/>
      <c r="AU35" s="236"/>
      <c r="AV35" s="224">
        <f t="shared" si="61"/>
        <v>0</v>
      </c>
      <c r="AW35" s="224">
        <f t="shared" si="43"/>
        <v>0</v>
      </c>
      <c r="AX35" s="224">
        <f t="shared" si="44"/>
        <v>0</v>
      </c>
      <c r="AY35" s="224">
        <f t="shared" si="45"/>
        <v>0</v>
      </c>
      <c r="AZ35" s="224">
        <f t="shared" si="46"/>
        <v>0</v>
      </c>
      <c r="BA35" s="224">
        <f t="shared" si="47"/>
        <v>0</v>
      </c>
      <c r="BB35" s="225">
        <f t="shared" si="48"/>
        <v>0</v>
      </c>
      <c r="BC35" s="227">
        <f t="shared" si="62"/>
        <v>0</v>
      </c>
      <c r="BD35" s="224">
        <f t="shared" si="49"/>
        <v>0</v>
      </c>
      <c r="BE35" s="224">
        <f t="shared" si="50"/>
        <v>0</v>
      </c>
      <c r="BF35" s="224">
        <f t="shared" si="51"/>
        <v>0</v>
      </c>
      <c r="BG35" s="224">
        <f t="shared" si="52"/>
        <v>0</v>
      </c>
      <c r="BH35" s="224">
        <f t="shared" si="53"/>
        <v>0</v>
      </c>
      <c r="BI35" s="225">
        <f t="shared" si="54"/>
        <v>0</v>
      </c>
      <c r="BJ35" s="224">
        <f t="shared" si="63"/>
        <v>0</v>
      </c>
      <c r="BK35" s="214"/>
      <c r="BL35" s="214"/>
      <c r="BM35" s="214"/>
      <c r="BN35" s="214"/>
      <c r="BO35" s="214"/>
      <c r="BP35" s="236"/>
      <c r="BQ35" s="224">
        <f t="shared" si="64"/>
        <v>0</v>
      </c>
      <c r="BR35" s="214"/>
      <c r="BS35" s="214"/>
      <c r="BT35" s="214"/>
      <c r="BU35" s="214"/>
      <c r="BV35" s="214"/>
      <c r="BW35" s="221"/>
    </row>
    <row r="36" spans="3:75" ht="15" customHeight="1">
      <c r="C36" s="67"/>
      <c r="D36" s="177" t="s">
        <v>242</v>
      </c>
      <c r="E36" s="178">
        <v>341</v>
      </c>
      <c r="F36" s="224">
        <f t="shared" si="55"/>
        <v>0</v>
      </c>
      <c r="G36" s="214"/>
      <c r="H36" s="214"/>
      <c r="I36" s="214"/>
      <c r="J36" s="214"/>
      <c r="K36" s="214"/>
      <c r="L36" s="236"/>
      <c r="M36" s="224">
        <f t="shared" si="56"/>
        <v>0</v>
      </c>
      <c r="N36" s="214"/>
      <c r="O36" s="214"/>
      <c r="P36" s="214"/>
      <c r="Q36" s="214"/>
      <c r="R36" s="214"/>
      <c r="S36" s="236"/>
      <c r="T36" s="224">
        <f t="shared" si="57"/>
        <v>0</v>
      </c>
      <c r="U36" s="214"/>
      <c r="V36" s="214"/>
      <c r="W36" s="214"/>
      <c r="X36" s="214"/>
      <c r="Y36" s="214"/>
      <c r="Z36" s="236"/>
      <c r="AA36" s="224">
        <f t="shared" si="58"/>
        <v>0</v>
      </c>
      <c r="AB36" s="214"/>
      <c r="AC36" s="214"/>
      <c r="AD36" s="214"/>
      <c r="AE36" s="214"/>
      <c r="AF36" s="214"/>
      <c r="AG36" s="236"/>
      <c r="AH36" s="224">
        <f t="shared" si="59"/>
        <v>0</v>
      </c>
      <c r="AI36" s="214"/>
      <c r="AJ36" s="214"/>
      <c r="AK36" s="214"/>
      <c r="AL36" s="214"/>
      <c r="AM36" s="214"/>
      <c r="AN36" s="236"/>
      <c r="AO36" s="224">
        <f t="shared" si="60"/>
        <v>0</v>
      </c>
      <c r="AP36" s="214"/>
      <c r="AQ36" s="214"/>
      <c r="AR36" s="214"/>
      <c r="AS36" s="214"/>
      <c r="AT36" s="214"/>
      <c r="AU36" s="236"/>
      <c r="AV36" s="224">
        <f t="shared" si="61"/>
        <v>0</v>
      </c>
      <c r="AW36" s="224">
        <f t="shared" si="43"/>
        <v>0</v>
      </c>
      <c r="AX36" s="224">
        <f t="shared" si="44"/>
        <v>0</v>
      </c>
      <c r="AY36" s="224">
        <f t="shared" si="45"/>
        <v>0</v>
      </c>
      <c r="AZ36" s="224">
        <f t="shared" si="46"/>
        <v>0</v>
      </c>
      <c r="BA36" s="224">
        <f t="shared" si="47"/>
        <v>0</v>
      </c>
      <c r="BB36" s="225">
        <f t="shared" si="48"/>
        <v>0</v>
      </c>
      <c r="BC36" s="227">
        <f t="shared" si="62"/>
        <v>0</v>
      </c>
      <c r="BD36" s="224">
        <f t="shared" si="49"/>
        <v>0</v>
      </c>
      <c r="BE36" s="224">
        <f t="shared" si="50"/>
        <v>0</v>
      </c>
      <c r="BF36" s="224">
        <f t="shared" si="51"/>
        <v>0</v>
      </c>
      <c r="BG36" s="224">
        <f t="shared" si="52"/>
        <v>0</v>
      </c>
      <c r="BH36" s="224">
        <f t="shared" si="53"/>
        <v>0</v>
      </c>
      <c r="BI36" s="225">
        <f t="shared" si="54"/>
        <v>0</v>
      </c>
      <c r="BJ36" s="224">
        <f t="shared" si="63"/>
        <v>0</v>
      </c>
      <c r="BK36" s="214"/>
      <c r="BL36" s="214"/>
      <c r="BM36" s="214"/>
      <c r="BN36" s="214"/>
      <c r="BO36" s="214"/>
      <c r="BP36" s="236"/>
      <c r="BQ36" s="224">
        <f t="shared" si="64"/>
        <v>0</v>
      </c>
      <c r="BR36" s="214"/>
      <c r="BS36" s="214"/>
      <c r="BT36" s="214"/>
      <c r="BU36" s="214"/>
      <c r="BV36" s="214"/>
      <c r="BW36" s="221"/>
    </row>
    <row r="37" spans="3:75" ht="15" customHeight="1">
      <c r="C37" s="67"/>
      <c r="D37" s="177" t="s">
        <v>246</v>
      </c>
      <c r="E37" s="178">
        <v>351</v>
      </c>
      <c r="F37" s="224">
        <f t="shared" si="55"/>
        <v>0</v>
      </c>
      <c r="G37" s="214"/>
      <c r="H37" s="214"/>
      <c r="I37" s="214"/>
      <c r="J37" s="214"/>
      <c r="K37" s="214"/>
      <c r="L37" s="236"/>
      <c r="M37" s="224">
        <f t="shared" si="56"/>
        <v>0</v>
      </c>
      <c r="N37" s="214"/>
      <c r="O37" s="214"/>
      <c r="P37" s="214"/>
      <c r="Q37" s="214"/>
      <c r="R37" s="214"/>
      <c r="S37" s="236"/>
      <c r="T37" s="224">
        <f t="shared" si="57"/>
        <v>0</v>
      </c>
      <c r="U37" s="214"/>
      <c r="V37" s="214"/>
      <c r="W37" s="214"/>
      <c r="X37" s="214"/>
      <c r="Y37" s="214"/>
      <c r="Z37" s="236"/>
      <c r="AA37" s="224">
        <f t="shared" si="58"/>
        <v>0</v>
      </c>
      <c r="AB37" s="214"/>
      <c r="AC37" s="214"/>
      <c r="AD37" s="214"/>
      <c r="AE37" s="214"/>
      <c r="AF37" s="214"/>
      <c r="AG37" s="236"/>
      <c r="AH37" s="224">
        <f t="shared" si="59"/>
        <v>0</v>
      </c>
      <c r="AI37" s="214"/>
      <c r="AJ37" s="214"/>
      <c r="AK37" s="214"/>
      <c r="AL37" s="214"/>
      <c r="AM37" s="214"/>
      <c r="AN37" s="236"/>
      <c r="AO37" s="224">
        <f t="shared" si="60"/>
        <v>0</v>
      </c>
      <c r="AP37" s="214"/>
      <c r="AQ37" s="214"/>
      <c r="AR37" s="214"/>
      <c r="AS37" s="214"/>
      <c r="AT37" s="214"/>
      <c r="AU37" s="236"/>
      <c r="AV37" s="224">
        <f t="shared" si="61"/>
        <v>0</v>
      </c>
      <c r="AW37" s="224">
        <f t="shared" si="43"/>
        <v>0</v>
      </c>
      <c r="AX37" s="224">
        <f t="shared" si="44"/>
        <v>0</v>
      </c>
      <c r="AY37" s="224">
        <f t="shared" si="45"/>
        <v>0</v>
      </c>
      <c r="AZ37" s="224">
        <f t="shared" si="46"/>
        <v>0</v>
      </c>
      <c r="BA37" s="224">
        <f t="shared" si="47"/>
        <v>0</v>
      </c>
      <c r="BB37" s="225">
        <f t="shared" si="48"/>
        <v>0</v>
      </c>
      <c r="BC37" s="227">
        <f t="shared" si="62"/>
        <v>0</v>
      </c>
      <c r="BD37" s="224">
        <f t="shared" si="49"/>
        <v>0</v>
      </c>
      <c r="BE37" s="224">
        <f t="shared" si="50"/>
        <v>0</v>
      </c>
      <c r="BF37" s="224">
        <f t="shared" si="51"/>
        <v>0</v>
      </c>
      <c r="BG37" s="224">
        <f t="shared" si="52"/>
        <v>0</v>
      </c>
      <c r="BH37" s="224">
        <f t="shared" si="53"/>
        <v>0</v>
      </c>
      <c r="BI37" s="225">
        <f t="shared" si="54"/>
        <v>0</v>
      </c>
      <c r="BJ37" s="224">
        <f t="shared" si="63"/>
        <v>0</v>
      </c>
      <c r="BK37" s="214"/>
      <c r="BL37" s="214"/>
      <c r="BM37" s="214"/>
      <c r="BN37" s="214"/>
      <c r="BO37" s="214"/>
      <c r="BP37" s="236"/>
      <c r="BQ37" s="224">
        <f t="shared" si="64"/>
        <v>0</v>
      </c>
      <c r="BR37" s="214"/>
      <c r="BS37" s="214"/>
      <c r="BT37" s="214"/>
      <c r="BU37" s="214"/>
      <c r="BV37" s="214"/>
      <c r="BW37" s="221"/>
    </row>
    <row r="38" spans="3:75" ht="15" customHeight="1">
      <c r="C38" s="67"/>
      <c r="D38" s="177" t="s">
        <v>244</v>
      </c>
      <c r="E38" s="178">
        <v>361</v>
      </c>
      <c r="F38" s="224">
        <f t="shared" si="55"/>
        <v>0</v>
      </c>
      <c r="G38" s="214"/>
      <c r="H38" s="214"/>
      <c r="I38" s="214"/>
      <c r="J38" s="214"/>
      <c r="K38" s="214"/>
      <c r="L38" s="236"/>
      <c r="M38" s="224">
        <f t="shared" si="56"/>
        <v>0</v>
      </c>
      <c r="N38" s="214"/>
      <c r="O38" s="214"/>
      <c r="P38" s="214"/>
      <c r="Q38" s="214"/>
      <c r="R38" s="214"/>
      <c r="S38" s="236"/>
      <c r="T38" s="224">
        <f t="shared" si="57"/>
        <v>0</v>
      </c>
      <c r="U38" s="214"/>
      <c r="V38" s="214"/>
      <c r="W38" s="214"/>
      <c r="X38" s="214"/>
      <c r="Y38" s="214"/>
      <c r="Z38" s="236"/>
      <c r="AA38" s="224">
        <f t="shared" si="58"/>
        <v>0</v>
      </c>
      <c r="AB38" s="214"/>
      <c r="AC38" s="214"/>
      <c r="AD38" s="214"/>
      <c r="AE38" s="214"/>
      <c r="AF38" s="214"/>
      <c r="AG38" s="236"/>
      <c r="AH38" s="224">
        <f t="shared" si="59"/>
        <v>0</v>
      </c>
      <c r="AI38" s="214"/>
      <c r="AJ38" s="214"/>
      <c r="AK38" s="214"/>
      <c r="AL38" s="214"/>
      <c r="AM38" s="214"/>
      <c r="AN38" s="236"/>
      <c r="AO38" s="224">
        <f t="shared" si="60"/>
        <v>0</v>
      </c>
      <c r="AP38" s="214"/>
      <c r="AQ38" s="214"/>
      <c r="AR38" s="214"/>
      <c r="AS38" s="214"/>
      <c r="AT38" s="214"/>
      <c r="AU38" s="236"/>
      <c r="AV38" s="224">
        <f t="shared" si="61"/>
        <v>0</v>
      </c>
      <c r="AW38" s="224">
        <f t="shared" si="43"/>
        <v>0</v>
      </c>
      <c r="AX38" s="224">
        <f t="shared" si="44"/>
        <v>0</v>
      </c>
      <c r="AY38" s="224">
        <f t="shared" si="45"/>
        <v>0</v>
      </c>
      <c r="AZ38" s="224">
        <f t="shared" si="46"/>
        <v>0</v>
      </c>
      <c r="BA38" s="224">
        <f t="shared" si="47"/>
        <v>0</v>
      </c>
      <c r="BB38" s="225">
        <f t="shared" si="48"/>
        <v>0</v>
      </c>
      <c r="BC38" s="227">
        <f t="shared" si="62"/>
        <v>0</v>
      </c>
      <c r="BD38" s="224">
        <f t="shared" si="49"/>
        <v>0</v>
      </c>
      <c r="BE38" s="224">
        <f t="shared" si="50"/>
        <v>0</v>
      </c>
      <c r="BF38" s="224">
        <f t="shared" si="51"/>
        <v>0</v>
      </c>
      <c r="BG38" s="224">
        <f t="shared" si="52"/>
        <v>0</v>
      </c>
      <c r="BH38" s="224">
        <f t="shared" si="53"/>
        <v>0</v>
      </c>
      <c r="BI38" s="225">
        <f t="shared" si="54"/>
        <v>0</v>
      </c>
      <c r="BJ38" s="224">
        <f t="shared" si="63"/>
        <v>0</v>
      </c>
      <c r="BK38" s="214"/>
      <c r="BL38" s="214"/>
      <c r="BM38" s="214"/>
      <c r="BN38" s="214"/>
      <c r="BO38" s="214"/>
      <c r="BP38" s="236"/>
      <c r="BQ38" s="224">
        <f t="shared" si="64"/>
        <v>0</v>
      </c>
      <c r="BR38" s="214"/>
      <c r="BS38" s="214"/>
      <c r="BT38" s="214"/>
      <c r="BU38" s="214"/>
      <c r="BV38" s="214"/>
      <c r="BW38" s="221"/>
    </row>
    <row r="39" spans="3:75" ht="15" customHeight="1">
      <c r="C39" s="67"/>
      <c r="D39" s="177" t="s">
        <v>241</v>
      </c>
      <c r="E39" s="178">
        <v>371</v>
      </c>
      <c r="F39" s="224">
        <f t="shared" si="55"/>
        <v>0</v>
      </c>
      <c r="G39" s="214"/>
      <c r="H39" s="214"/>
      <c r="I39" s="214"/>
      <c r="J39" s="214"/>
      <c r="K39" s="214"/>
      <c r="L39" s="236"/>
      <c r="M39" s="224">
        <f t="shared" si="56"/>
        <v>0</v>
      </c>
      <c r="N39" s="214"/>
      <c r="O39" s="214"/>
      <c r="P39" s="214"/>
      <c r="Q39" s="214"/>
      <c r="R39" s="214"/>
      <c r="S39" s="236"/>
      <c r="T39" s="224">
        <f t="shared" si="57"/>
        <v>0</v>
      </c>
      <c r="U39" s="214"/>
      <c r="V39" s="214"/>
      <c r="W39" s="214"/>
      <c r="X39" s="214"/>
      <c r="Y39" s="214"/>
      <c r="Z39" s="236"/>
      <c r="AA39" s="224">
        <f t="shared" si="58"/>
        <v>0</v>
      </c>
      <c r="AB39" s="214"/>
      <c r="AC39" s="214"/>
      <c r="AD39" s="214"/>
      <c r="AE39" s="214"/>
      <c r="AF39" s="214"/>
      <c r="AG39" s="236"/>
      <c r="AH39" s="224">
        <f t="shared" si="59"/>
        <v>0</v>
      </c>
      <c r="AI39" s="214"/>
      <c r="AJ39" s="214"/>
      <c r="AK39" s="214"/>
      <c r="AL39" s="214"/>
      <c r="AM39" s="214"/>
      <c r="AN39" s="236"/>
      <c r="AO39" s="224">
        <f t="shared" si="60"/>
        <v>0</v>
      </c>
      <c r="AP39" s="214"/>
      <c r="AQ39" s="214"/>
      <c r="AR39" s="214"/>
      <c r="AS39" s="214"/>
      <c r="AT39" s="214"/>
      <c r="AU39" s="236"/>
      <c r="AV39" s="224">
        <f t="shared" si="61"/>
        <v>0</v>
      </c>
      <c r="AW39" s="224">
        <f t="shared" si="43"/>
        <v>0</v>
      </c>
      <c r="AX39" s="224">
        <f t="shared" si="44"/>
        <v>0</v>
      </c>
      <c r="AY39" s="224">
        <f t="shared" si="45"/>
        <v>0</v>
      </c>
      <c r="AZ39" s="224">
        <f t="shared" si="46"/>
        <v>0</v>
      </c>
      <c r="BA39" s="224">
        <f t="shared" si="47"/>
        <v>0</v>
      </c>
      <c r="BB39" s="225">
        <f t="shared" si="48"/>
        <v>0</v>
      </c>
      <c r="BC39" s="227">
        <f t="shared" si="62"/>
        <v>0</v>
      </c>
      <c r="BD39" s="224">
        <f t="shared" si="49"/>
        <v>0</v>
      </c>
      <c r="BE39" s="224">
        <f t="shared" si="50"/>
        <v>0</v>
      </c>
      <c r="BF39" s="224">
        <f t="shared" si="51"/>
        <v>0</v>
      </c>
      <c r="BG39" s="224">
        <f t="shared" si="52"/>
        <v>0</v>
      </c>
      <c r="BH39" s="224">
        <f t="shared" si="53"/>
        <v>0</v>
      </c>
      <c r="BI39" s="225">
        <f t="shared" si="54"/>
        <v>0</v>
      </c>
      <c r="BJ39" s="224">
        <f t="shared" si="63"/>
        <v>0</v>
      </c>
      <c r="BK39" s="214"/>
      <c r="BL39" s="214"/>
      <c r="BM39" s="214"/>
      <c r="BN39" s="214"/>
      <c r="BO39" s="214"/>
      <c r="BP39" s="236"/>
      <c r="BQ39" s="224">
        <f t="shared" si="64"/>
        <v>0</v>
      </c>
      <c r="BR39" s="214"/>
      <c r="BS39" s="214"/>
      <c r="BT39" s="214"/>
      <c r="BU39" s="214"/>
      <c r="BV39" s="214"/>
      <c r="BW39" s="221"/>
    </row>
    <row r="40" spans="3:75" ht="33.75">
      <c r="C40" s="67"/>
      <c r="D40" s="177" t="s">
        <v>248</v>
      </c>
      <c r="E40" s="178">
        <v>400</v>
      </c>
      <c r="F40" s="257">
        <f>SUM(F41:F47)</f>
        <v>0</v>
      </c>
      <c r="G40" s="257">
        <f t="shared" ref="G40:L40" si="65">SUM(G41:G47)</f>
        <v>0</v>
      </c>
      <c r="H40" s="257">
        <f t="shared" si="65"/>
        <v>0</v>
      </c>
      <c r="I40" s="257">
        <f t="shared" si="65"/>
        <v>0</v>
      </c>
      <c r="J40" s="257">
        <f t="shared" si="65"/>
        <v>0</v>
      </c>
      <c r="K40" s="257">
        <f t="shared" si="65"/>
        <v>0</v>
      </c>
      <c r="L40" s="259">
        <f t="shared" si="65"/>
        <v>0</v>
      </c>
      <c r="M40" s="257">
        <f t="shared" ref="M40:AR40" si="66">SUM(M41:M47)</f>
        <v>0</v>
      </c>
      <c r="N40" s="257">
        <f t="shared" si="66"/>
        <v>0</v>
      </c>
      <c r="O40" s="257">
        <f t="shared" si="66"/>
        <v>0</v>
      </c>
      <c r="P40" s="257">
        <f t="shared" si="66"/>
        <v>0</v>
      </c>
      <c r="Q40" s="257">
        <f t="shared" si="66"/>
        <v>0</v>
      </c>
      <c r="R40" s="257">
        <f t="shared" si="66"/>
        <v>0</v>
      </c>
      <c r="S40" s="259">
        <f t="shared" si="66"/>
        <v>0</v>
      </c>
      <c r="T40" s="257">
        <f t="shared" si="66"/>
        <v>0</v>
      </c>
      <c r="U40" s="257">
        <f t="shared" si="66"/>
        <v>0</v>
      </c>
      <c r="V40" s="257">
        <f t="shared" si="66"/>
        <v>0</v>
      </c>
      <c r="W40" s="257">
        <f t="shared" si="66"/>
        <v>0</v>
      </c>
      <c r="X40" s="257">
        <f t="shared" si="66"/>
        <v>0</v>
      </c>
      <c r="Y40" s="257">
        <f t="shared" si="66"/>
        <v>0</v>
      </c>
      <c r="Z40" s="259">
        <f t="shared" si="66"/>
        <v>0</v>
      </c>
      <c r="AA40" s="257">
        <f t="shared" si="66"/>
        <v>0</v>
      </c>
      <c r="AB40" s="257">
        <f t="shared" si="66"/>
        <v>0</v>
      </c>
      <c r="AC40" s="257">
        <f t="shared" si="66"/>
        <v>0</v>
      </c>
      <c r="AD40" s="257">
        <f t="shared" si="66"/>
        <v>0</v>
      </c>
      <c r="AE40" s="257">
        <f t="shared" si="66"/>
        <v>0</v>
      </c>
      <c r="AF40" s="257">
        <f t="shared" si="66"/>
        <v>0</v>
      </c>
      <c r="AG40" s="259">
        <f t="shared" si="66"/>
        <v>0</v>
      </c>
      <c r="AH40" s="257">
        <f t="shared" si="66"/>
        <v>0</v>
      </c>
      <c r="AI40" s="257">
        <f t="shared" si="66"/>
        <v>0</v>
      </c>
      <c r="AJ40" s="257">
        <f t="shared" si="66"/>
        <v>0</v>
      </c>
      <c r="AK40" s="257">
        <f t="shared" si="66"/>
        <v>0</v>
      </c>
      <c r="AL40" s="257">
        <f t="shared" si="66"/>
        <v>0</v>
      </c>
      <c r="AM40" s="257">
        <f t="shared" si="66"/>
        <v>0</v>
      </c>
      <c r="AN40" s="259">
        <f t="shared" si="66"/>
        <v>0</v>
      </c>
      <c r="AO40" s="257">
        <f t="shared" si="66"/>
        <v>0</v>
      </c>
      <c r="AP40" s="257">
        <f t="shared" si="66"/>
        <v>0</v>
      </c>
      <c r="AQ40" s="257">
        <f t="shared" si="66"/>
        <v>0</v>
      </c>
      <c r="AR40" s="257">
        <f t="shared" si="66"/>
        <v>0</v>
      </c>
      <c r="AS40" s="257">
        <f t="shared" ref="AS40:BW40" si="67">SUM(AS41:AS47)</f>
        <v>0</v>
      </c>
      <c r="AT40" s="257">
        <f t="shared" si="67"/>
        <v>0</v>
      </c>
      <c r="AU40" s="259">
        <f t="shared" si="67"/>
        <v>0</v>
      </c>
      <c r="AV40" s="257">
        <f t="shared" si="67"/>
        <v>0</v>
      </c>
      <c r="AW40" s="257">
        <f t="shared" si="67"/>
        <v>0</v>
      </c>
      <c r="AX40" s="257">
        <f t="shared" si="67"/>
        <v>0</v>
      </c>
      <c r="AY40" s="257">
        <f t="shared" si="67"/>
        <v>0</v>
      </c>
      <c r="AZ40" s="257">
        <f t="shared" si="67"/>
        <v>0</v>
      </c>
      <c r="BA40" s="257">
        <f t="shared" si="67"/>
        <v>0</v>
      </c>
      <c r="BB40" s="259">
        <f t="shared" si="67"/>
        <v>0</v>
      </c>
      <c r="BC40" s="258">
        <f t="shared" si="67"/>
        <v>0</v>
      </c>
      <c r="BD40" s="257">
        <f t="shared" si="67"/>
        <v>0</v>
      </c>
      <c r="BE40" s="257">
        <f t="shared" si="67"/>
        <v>0</v>
      </c>
      <c r="BF40" s="257">
        <f t="shared" si="67"/>
        <v>0</v>
      </c>
      <c r="BG40" s="257">
        <f t="shared" si="67"/>
        <v>0</v>
      </c>
      <c r="BH40" s="257">
        <f t="shared" si="67"/>
        <v>0</v>
      </c>
      <c r="BI40" s="259">
        <f t="shared" si="67"/>
        <v>0</v>
      </c>
      <c r="BJ40" s="257">
        <f t="shared" si="67"/>
        <v>0</v>
      </c>
      <c r="BK40" s="257">
        <f t="shared" si="67"/>
        <v>0</v>
      </c>
      <c r="BL40" s="257">
        <f t="shared" si="67"/>
        <v>0</v>
      </c>
      <c r="BM40" s="257">
        <f t="shared" si="67"/>
        <v>0</v>
      </c>
      <c r="BN40" s="257">
        <f t="shared" si="67"/>
        <v>0</v>
      </c>
      <c r="BO40" s="257">
        <f t="shared" si="67"/>
        <v>0</v>
      </c>
      <c r="BP40" s="259">
        <f t="shared" si="67"/>
        <v>0</v>
      </c>
      <c r="BQ40" s="257">
        <f t="shared" si="67"/>
        <v>0</v>
      </c>
      <c r="BR40" s="257">
        <f t="shared" si="67"/>
        <v>0</v>
      </c>
      <c r="BS40" s="257">
        <f t="shared" si="67"/>
        <v>0</v>
      </c>
      <c r="BT40" s="257">
        <f t="shared" si="67"/>
        <v>0</v>
      </c>
      <c r="BU40" s="257">
        <f t="shared" si="67"/>
        <v>0</v>
      </c>
      <c r="BV40" s="257">
        <f t="shared" si="67"/>
        <v>0</v>
      </c>
      <c r="BW40" s="261">
        <f t="shared" si="67"/>
        <v>0</v>
      </c>
    </row>
    <row r="41" spans="3:75" ht="22.5">
      <c r="C41" s="67"/>
      <c r="D41" s="177" t="s">
        <v>238</v>
      </c>
      <c r="E41" s="178">
        <v>411</v>
      </c>
      <c r="F41" s="224">
        <f>SUM(G41:L41)</f>
        <v>0</v>
      </c>
      <c r="G41" s="214"/>
      <c r="H41" s="214"/>
      <c r="I41" s="214"/>
      <c r="J41" s="214"/>
      <c r="K41" s="214"/>
      <c r="L41" s="236"/>
      <c r="M41" s="224">
        <f>SUM(N41:S41)</f>
        <v>0</v>
      </c>
      <c r="N41" s="214"/>
      <c r="O41" s="214"/>
      <c r="P41" s="214"/>
      <c r="Q41" s="214"/>
      <c r="R41" s="214"/>
      <c r="S41" s="236"/>
      <c r="T41" s="224">
        <f>SUM(U41:Z41)</f>
        <v>0</v>
      </c>
      <c r="U41" s="214"/>
      <c r="V41" s="214"/>
      <c r="W41" s="214"/>
      <c r="X41" s="214"/>
      <c r="Y41" s="214"/>
      <c r="Z41" s="236"/>
      <c r="AA41" s="224">
        <f>SUM(AB41:AG41)</f>
        <v>0</v>
      </c>
      <c r="AB41" s="214"/>
      <c r="AC41" s="214"/>
      <c r="AD41" s="214"/>
      <c r="AE41" s="214"/>
      <c r="AF41" s="214"/>
      <c r="AG41" s="236"/>
      <c r="AH41" s="224">
        <f>SUM(AI41:AN41)</f>
        <v>0</v>
      </c>
      <c r="AI41" s="214"/>
      <c r="AJ41" s="214"/>
      <c r="AK41" s="214"/>
      <c r="AL41" s="214"/>
      <c r="AM41" s="214"/>
      <c r="AN41" s="236"/>
      <c r="AO41" s="224">
        <f>SUM(AP41:AU41)</f>
        <v>0</v>
      </c>
      <c r="AP41" s="214"/>
      <c r="AQ41" s="214"/>
      <c r="AR41" s="214"/>
      <c r="AS41" s="214"/>
      <c r="AT41" s="214"/>
      <c r="AU41" s="236"/>
      <c r="AV41" s="224">
        <f>SUM(AW41:BB41)</f>
        <v>0</v>
      </c>
      <c r="AW41" s="224">
        <f t="shared" ref="AW41:AW47" si="68">AI41+U41+G41</f>
        <v>0</v>
      </c>
      <c r="AX41" s="224">
        <f t="shared" ref="AX41:AX47" si="69">AJ41+V41+H41</f>
        <v>0</v>
      </c>
      <c r="AY41" s="224">
        <f t="shared" ref="AY41:AY47" si="70">AK41+W41+I41</f>
        <v>0</v>
      </c>
      <c r="AZ41" s="224">
        <f t="shared" ref="AZ41:AZ47" si="71">AL41+X41+J41</f>
        <v>0</v>
      </c>
      <c r="BA41" s="224">
        <f t="shared" ref="BA41:BA47" si="72">AM41+Y41+K41</f>
        <v>0</v>
      </c>
      <c r="BB41" s="225">
        <f t="shared" ref="BB41:BB47" si="73">AN41+Z41+L41</f>
        <v>0</v>
      </c>
      <c r="BC41" s="227">
        <f>SUM(BD41:BI41)</f>
        <v>0</v>
      </c>
      <c r="BD41" s="224">
        <f t="shared" ref="BD41:BD47" si="74">AP41+AB41+N41</f>
        <v>0</v>
      </c>
      <c r="BE41" s="224">
        <f t="shared" ref="BE41:BE47" si="75">AQ41+AC41+O41</f>
        <v>0</v>
      </c>
      <c r="BF41" s="224">
        <f t="shared" ref="BF41:BF47" si="76">AR41+AD41+P41</f>
        <v>0</v>
      </c>
      <c r="BG41" s="224">
        <f t="shared" ref="BG41:BG47" si="77">AS41+AE41+Q41</f>
        <v>0</v>
      </c>
      <c r="BH41" s="224">
        <f t="shared" ref="BH41:BH47" si="78">AT41+AF41+R41</f>
        <v>0</v>
      </c>
      <c r="BI41" s="225">
        <f t="shared" ref="BI41:BI48" si="79">AU41+AG41+S41</f>
        <v>0</v>
      </c>
      <c r="BJ41" s="224">
        <f>SUM(BK41:BP41)</f>
        <v>0</v>
      </c>
      <c r="BK41" s="214"/>
      <c r="BL41" s="214"/>
      <c r="BM41" s="214"/>
      <c r="BN41" s="214"/>
      <c r="BO41" s="214"/>
      <c r="BP41" s="236"/>
      <c r="BQ41" s="224">
        <f>SUM(BR41:BW41)</f>
        <v>0</v>
      </c>
      <c r="BR41" s="214"/>
      <c r="BS41" s="214"/>
      <c r="BT41" s="214"/>
      <c r="BU41" s="214"/>
      <c r="BV41" s="214"/>
      <c r="BW41" s="221"/>
    </row>
    <row r="42" spans="3:75" ht="22.5">
      <c r="C42" s="67"/>
      <c r="D42" s="177" t="s">
        <v>239</v>
      </c>
      <c r="E42" s="178">
        <v>421</v>
      </c>
      <c r="F42" s="224">
        <f t="shared" ref="F42:F48" si="80">SUM(G42:L42)</f>
        <v>0</v>
      </c>
      <c r="G42" s="214"/>
      <c r="H42" s="214"/>
      <c r="I42" s="214"/>
      <c r="J42" s="214"/>
      <c r="K42" s="214"/>
      <c r="L42" s="236"/>
      <c r="M42" s="224">
        <f t="shared" ref="M42:M48" si="81">SUM(N42:S42)</f>
        <v>0</v>
      </c>
      <c r="N42" s="214"/>
      <c r="O42" s="214"/>
      <c r="P42" s="214"/>
      <c r="Q42" s="214"/>
      <c r="R42" s="214"/>
      <c r="S42" s="236"/>
      <c r="T42" s="224">
        <f t="shared" ref="T42:T48" si="82">SUM(U42:Z42)</f>
        <v>0</v>
      </c>
      <c r="U42" s="214"/>
      <c r="V42" s="214"/>
      <c r="W42" s="214"/>
      <c r="X42" s="214"/>
      <c r="Y42" s="214"/>
      <c r="Z42" s="236"/>
      <c r="AA42" s="224">
        <f t="shared" ref="AA42:AA48" si="83">SUM(AB42:AG42)</f>
        <v>0</v>
      </c>
      <c r="AB42" s="214"/>
      <c r="AC42" s="214"/>
      <c r="AD42" s="214"/>
      <c r="AE42" s="214"/>
      <c r="AF42" s="214"/>
      <c r="AG42" s="236"/>
      <c r="AH42" s="224">
        <f t="shared" ref="AH42:AH48" si="84">SUM(AI42:AN42)</f>
        <v>0</v>
      </c>
      <c r="AI42" s="214"/>
      <c r="AJ42" s="214"/>
      <c r="AK42" s="214"/>
      <c r="AL42" s="214"/>
      <c r="AM42" s="214"/>
      <c r="AN42" s="236"/>
      <c r="AO42" s="224">
        <f t="shared" ref="AO42:AO48" si="85">SUM(AP42:AU42)</f>
        <v>0</v>
      </c>
      <c r="AP42" s="214"/>
      <c r="AQ42" s="214"/>
      <c r="AR42" s="214"/>
      <c r="AS42" s="214"/>
      <c r="AT42" s="214"/>
      <c r="AU42" s="236"/>
      <c r="AV42" s="224">
        <f t="shared" ref="AV42:AV48" si="86">SUM(AW42:BB42)</f>
        <v>0</v>
      </c>
      <c r="AW42" s="224">
        <f t="shared" si="68"/>
        <v>0</v>
      </c>
      <c r="AX42" s="224">
        <f t="shared" si="69"/>
        <v>0</v>
      </c>
      <c r="AY42" s="224">
        <f t="shared" si="70"/>
        <v>0</v>
      </c>
      <c r="AZ42" s="224">
        <f t="shared" si="71"/>
        <v>0</v>
      </c>
      <c r="BA42" s="224">
        <f t="shared" si="72"/>
        <v>0</v>
      </c>
      <c r="BB42" s="225">
        <f t="shared" si="73"/>
        <v>0</v>
      </c>
      <c r="BC42" s="227">
        <f t="shared" ref="BC42:BC48" si="87">SUM(BD42:BI42)</f>
        <v>0</v>
      </c>
      <c r="BD42" s="224">
        <f t="shared" si="74"/>
        <v>0</v>
      </c>
      <c r="BE42" s="224">
        <f t="shared" si="75"/>
        <v>0</v>
      </c>
      <c r="BF42" s="224">
        <f t="shared" si="76"/>
        <v>0</v>
      </c>
      <c r="BG42" s="224">
        <f t="shared" si="77"/>
        <v>0</v>
      </c>
      <c r="BH42" s="224">
        <f t="shared" si="78"/>
        <v>0</v>
      </c>
      <c r="BI42" s="225">
        <f t="shared" si="79"/>
        <v>0</v>
      </c>
      <c r="BJ42" s="224">
        <f t="shared" ref="BJ42:BJ48" si="88">SUM(BK42:BP42)</f>
        <v>0</v>
      </c>
      <c r="BK42" s="214"/>
      <c r="BL42" s="214"/>
      <c r="BM42" s="214"/>
      <c r="BN42" s="214"/>
      <c r="BO42" s="214"/>
      <c r="BP42" s="236"/>
      <c r="BQ42" s="224">
        <f t="shared" ref="BQ42:BQ48" si="89">SUM(BR42:BW42)</f>
        <v>0</v>
      </c>
      <c r="BR42" s="214"/>
      <c r="BS42" s="214"/>
      <c r="BT42" s="214"/>
      <c r="BU42" s="214"/>
      <c r="BV42" s="214"/>
      <c r="BW42" s="221"/>
    </row>
    <row r="43" spans="3:75" ht="15" customHeight="1">
      <c r="C43" s="67"/>
      <c r="D43" s="177" t="s">
        <v>240</v>
      </c>
      <c r="E43" s="178">
        <v>431</v>
      </c>
      <c r="F43" s="224">
        <f t="shared" si="80"/>
        <v>0</v>
      </c>
      <c r="G43" s="214"/>
      <c r="H43" s="214"/>
      <c r="I43" s="214"/>
      <c r="J43" s="214"/>
      <c r="K43" s="214"/>
      <c r="L43" s="236"/>
      <c r="M43" s="224">
        <f t="shared" si="81"/>
        <v>0</v>
      </c>
      <c r="N43" s="214"/>
      <c r="O43" s="214"/>
      <c r="P43" s="214"/>
      <c r="Q43" s="214"/>
      <c r="R43" s="214"/>
      <c r="S43" s="236"/>
      <c r="T43" s="224">
        <f t="shared" si="82"/>
        <v>0</v>
      </c>
      <c r="U43" s="214"/>
      <c r="V43" s="214"/>
      <c r="W43" s="214"/>
      <c r="X43" s="214"/>
      <c r="Y43" s="214"/>
      <c r="Z43" s="236"/>
      <c r="AA43" s="224">
        <f t="shared" si="83"/>
        <v>0</v>
      </c>
      <c r="AB43" s="214"/>
      <c r="AC43" s="214"/>
      <c r="AD43" s="214"/>
      <c r="AE43" s="214"/>
      <c r="AF43" s="214"/>
      <c r="AG43" s="236"/>
      <c r="AH43" s="224">
        <f t="shared" si="84"/>
        <v>0</v>
      </c>
      <c r="AI43" s="214"/>
      <c r="AJ43" s="214"/>
      <c r="AK43" s="214"/>
      <c r="AL43" s="214"/>
      <c r="AM43" s="214"/>
      <c r="AN43" s="236"/>
      <c r="AO43" s="224">
        <f t="shared" si="85"/>
        <v>0</v>
      </c>
      <c r="AP43" s="214"/>
      <c r="AQ43" s="214"/>
      <c r="AR43" s="214"/>
      <c r="AS43" s="214"/>
      <c r="AT43" s="214"/>
      <c r="AU43" s="236"/>
      <c r="AV43" s="224">
        <f t="shared" si="86"/>
        <v>0</v>
      </c>
      <c r="AW43" s="224">
        <f t="shared" si="68"/>
        <v>0</v>
      </c>
      <c r="AX43" s="224">
        <f t="shared" si="69"/>
        <v>0</v>
      </c>
      <c r="AY43" s="224">
        <f t="shared" si="70"/>
        <v>0</v>
      </c>
      <c r="AZ43" s="224">
        <f t="shared" si="71"/>
        <v>0</v>
      </c>
      <c r="BA43" s="224">
        <f t="shared" si="72"/>
        <v>0</v>
      </c>
      <c r="BB43" s="225">
        <f t="shared" si="73"/>
        <v>0</v>
      </c>
      <c r="BC43" s="227">
        <f t="shared" si="87"/>
        <v>0</v>
      </c>
      <c r="BD43" s="224">
        <f t="shared" si="74"/>
        <v>0</v>
      </c>
      <c r="BE43" s="224">
        <f t="shared" si="75"/>
        <v>0</v>
      </c>
      <c r="BF43" s="224">
        <f t="shared" si="76"/>
        <v>0</v>
      </c>
      <c r="BG43" s="224">
        <f t="shared" si="77"/>
        <v>0</v>
      </c>
      <c r="BH43" s="224">
        <f t="shared" si="78"/>
        <v>0</v>
      </c>
      <c r="BI43" s="225">
        <f t="shared" si="79"/>
        <v>0</v>
      </c>
      <c r="BJ43" s="224">
        <f t="shared" si="88"/>
        <v>0</v>
      </c>
      <c r="BK43" s="214"/>
      <c r="BL43" s="214"/>
      <c r="BM43" s="214"/>
      <c r="BN43" s="214"/>
      <c r="BO43" s="214"/>
      <c r="BP43" s="236"/>
      <c r="BQ43" s="224">
        <f t="shared" si="89"/>
        <v>0</v>
      </c>
      <c r="BR43" s="214"/>
      <c r="BS43" s="214"/>
      <c r="BT43" s="214"/>
      <c r="BU43" s="214"/>
      <c r="BV43" s="214"/>
      <c r="BW43" s="221"/>
    </row>
    <row r="44" spans="3:75" ht="15" customHeight="1">
      <c r="C44" s="67"/>
      <c r="D44" s="177" t="s">
        <v>242</v>
      </c>
      <c r="E44" s="178">
        <v>441</v>
      </c>
      <c r="F44" s="224">
        <f t="shared" si="80"/>
        <v>0</v>
      </c>
      <c r="G44" s="214"/>
      <c r="H44" s="214"/>
      <c r="I44" s="214"/>
      <c r="J44" s="214"/>
      <c r="K44" s="214"/>
      <c r="L44" s="236"/>
      <c r="M44" s="224">
        <f t="shared" si="81"/>
        <v>0</v>
      </c>
      <c r="N44" s="214"/>
      <c r="O44" s="214"/>
      <c r="P44" s="214"/>
      <c r="Q44" s="214"/>
      <c r="R44" s="214"/>
      <c r="S44" s="236"/>
      <c r="T44" s="224">
        <f t="shared" si="82"/>
        <v>0</v>
      </c>
      <c r="U44" s="214"/>
      <c r="V44" s="214"/>
      <c r="W44" s="214"/>
      <c r="X44" s="214"/>
      <c r="Y44" s="214"/>
      <c r="Z44" s="236"/>
      <c r="AA44" s="224">
        <f t="shared" si="83"/>
        <v>0</v>
      </c>
      <c r="AB44" s="214"/>
      <c r="AC44" s="214"/>
      <c r="AD44" s="214"/>
      <c r="AE44" s="214"/>
      <c r="AF44" s="214"/>
      <c r="AG44" s="236"/>
      <c r="AH44" s="224">
        <f t="shared" si="84"/>
        <v>0</v>
      </c>
      <c r="AI44" s="214"/>
      <c r="AJ44" s="214"/>
      <c r="AK44" s="214"/>
      <c r="AL44" s="214"/>
      <c r="AM44" s="214"/>
      <c r="AN44" s="236"/>
      <c r="AO44" s="224">
        <f t="shared" si="85"/>
        <v>0</v>
      </c>
      <c r="AP44" s="214"/>
      <c r="AQ44" s="214"/>
      <c r="AR44" s="214"/>
      <c r="AS44" s="214"/>
      <c r="AT44" s="214"/>
      <c r="AU44" s="236"/>
      <c r="AV44" s="224">
        <f t="shared" si="86"/>
        <v>0</v>
      </c>
      <c r="AW44" s="224">
        <f t="shared" si="68"/>
        <v>0</v>
      </c>
      <c r="AX44" s="224">
        <f t="shared" si="69"/>
        <v>0</v>
      </c>
      <c r="AY44" s="224">
        <f t="shared" si="70"/>
        <v>0</v>
      </c>
      <c r="AZ44" s="224">
        <f t="shared" si="71"/>
        <v>0</v>
      </c>
      <c r="BA44" s="224">
        <f t="shared" si="72"/>
        <v>0</v>
      </c>
      <c r="BB44" s="225">
        <f t="shared" si="73"/>
        <v>0</v>
      </c>
      <c r="BC44" s="227">
        <f t="shared" si="87"/>
        <v>0</v>
      </c>
      <c r="BD44" s="224">
        <f t="shared" si="74"/>
        <v>0</v>
      </c>
      <c r="BE44" s="224">
        <f t="shared" si="75"/>
        <v>0</v>
      </c>
      <c r="BF44" s="224">
        <f t="shared" si="76"/>
        <v>0</v>
      </c>
      <c r="BG44" s="224">
        <f t="shared" si="77"/>
        <v>0</v>
      </c>
      <c r="BH44" s="224">
        <f t="shared" si="78"/>
        <v>0</v>
      </c>
      <c r="BI44" s="225">
        <f t="shared" si="79"/>
        <v>0</v>
      </c>
      <c r="BJ44" s="224">
        <f t="shared" si="88"/>
        <v>0</v>
      </c>
      <c r="BK44" s="214"/>
      <c r="BL44" s="214"/>
      <c r="BM44" s="214"/>
      <c r="BN44" s="214"/>
      <c r="BO44" s="214"/>
      <c r="BP44" s="236"/>
      <c r="BQ44" s="224">
        <f t="shared" si="89"/>
        <v>0</v>
      </c>
      <c r="BR44" s="214"/>
      <c r="BS44" s="214"/>
      <c r="BT44" s="214"/>
      <c r="BU44" s="214"/>
      <c r="BV44" s="214"/>
      <c r="BW44" s="221"/>
    </row>
    <row r="45" spans="3:75" ht="15" customHeight="1">
      <c r="C45" s="67"/>
      <c r="D45" s="177" t="s">
        <v>246</v>
      </c>
      <c r="E45" s="178">
        <v>451</v>
      </c>
      <c r="F45" s="224">
        <f t="shared" si="80"/>
        <v>0</v>
      </c>
      <c r="G45" s="214"/>
      <c r="H45" s="214"/>
      <c r="I45" s="214"/>
      <c r="J45" s="214"/>
      <c r="K45" s="214"/>
      <c r="L45" s="236"/>
      <c r="M45" s="224">
        <f t="shared" si="81"/>
        <v>0</v>
      </c>
      <c r="N45" s="214"/>
      <c r="O45" s="214"/>
      <c r="P45" s="214"/>
      <c r="Q45" s="214"/>
      <c r="R45" s="214"/>
      <c r="S45" s="236"/>
      <c r="T45" s="224">
        <f t="shared" si="82"/>
        <v>0</v>
      </c>
      <c r="U45" s="214"/>
      <c r="V45" s="214"/>
      <c r="W45" s="214"/>
      <c r="X45" s="214"/>
      <c r="Y45" s="214"/>
      <c r="Z45" s="236"/>
      <c r="AA45" s="224">
        <f t="shared" si="83"/>
        <v>0</v>
      </c>
      <c r="AB45" s="214"/>
      <c r="AC45" s="214"/>
      <c r="AD45" s="214"/>
      <c r="AE45" s="214"/>
      <c r="AF45" s="214"/>
      <c r="AG45" s="236"/>
      <c r="AH45" s="224">
        <f t="shared" si="84"/>
        <v>0</v>
      </c>
      <c r="AI45" s="214"/>
      <c r="AJ45" s="214"/>
      <c r="AK45" s="214"/>
      <c r="AL45" s="214"/>
      <c r="AM45" s="214"/>
      <c r="AN45" s="236"/>
      <c r="AO45" s="224">
        <f t="shared" si="85"/>
        <v>0</v>
      </c>
      <c r="AP45" s="214"/>
      <c r="AQ45" s="214"/>
      <c r="AR45" s="214"/>
      <c r="AS45" s="214"/>
      <c r="AT45" s="214"/>
      <c r="AU45" s="236"/>
      <c r="AV45" s="224">
        <f t="shared" si="86"/>
        <v>0</v>
      </c>
      <c r="AW45" s="224">
        <f t="shared" si="68"/>
        <v>0</v>
      </c>
      <c r="AX45" s="224">
        <f t="shared" si="69"/>
        <v>0</v>
      </c>
      <c r="AY45" s="224">
        <f t="shared" si="70"/>
        <v>0</v>
      </c>
      <c r="AZ45" s="224">
        <f t="shared" si="71"/>
        <v>0</v>
      </c>
      <c r="BA45" s="224">
        <f t="shared" si="72"/>
        <v>0</v>
      </c>
      <c r="BB45" s="225">
        <f t="shared" si="73"/>
        <v>0</v>
      </c>
      <c r="BC45" s="227">
        <f t="shared" si="87"/>
        <v>0</v>
      </c>
      <c r="BD45" s="224">
        <f t="shared" si="74"/>
        <v>0</v>
      </c>
      <c r="BE45" s="224">
        <f t="shared" si="75"/>
        <v>0</v>
      </c>
      <c r="BF45" s="224">
        <f t="shared" si="76"/>
        <v>0</v>
      </c>
      <c r="BG45" s="224">
        <f t="shared" si="77"/>
        <v>0</v>
      </c>
      <c r="BH45" s="224">
        <f t="shared" si="78"/>
        <v>0</v>
      </c>
      <c r="BI45" s="225">
        <f t="shared" si="79"/>
        <v>0</v>
      </c>
      <c r="BJ45" s="224">
        <f t="shared" si="88"/>
        <v>0</v>
      </c>
      <c r="BK45" s="214"/>
      <c r="BL45" s="214"/>
      <c r="BM45" s="214"/>
      <c r="BN45" s="214"/>
      <c r="BO45" s="214"/>
      <c r="BP45" s="236"/>
      <c r="BQ45" s="224">
        <f t="shared" si="89"/>
        <v>0</v>
      </c>
      <c r="BR45" s="214"/>
      <c r="BS45" s="214"/>
      <c r="BT45" s="214"/>
      <c r="BU45" s="214"/>
      <c r="BV45" s="214"/>
      <c r="BW45" s="221"/>
    </row>
    <row r="46" spans="3:75" ht="15" customHeight="1">
      <c r="C46" s="67"/>
      <c r="D46" s="177" t="s">
        <v>244</v>
      </c>
      <c r="E46" s="178">
        <v>461</v>
      </c>
      <c r="F46" s="224">
        <f t="shared" si="80"/>
        <v>0</v>
      </c>
      <c r="G46" s="214"/>
      <c r="H46" s="214"/>
      <c r="I46" s="214"/>
      <c r="J46" s="214"/>
      <c r="K46" s="214"/>
      <c r="L46" s="236"/>
      <c r="M46" s="224">
        <f t="shared" si="81"/>
        <v>0</v>
      </c>
      <c r="N46" s="214"/>
      <c r="O46" s="214"/>
      <c r="P46" s="214"/>
      <c r="Q46" s="214"/>
      <c r="R46" s="214"/>
      <c r="S46" s="236"/>
      <c r="T46" s="224">
        <f t="shared" si="82"/>
        <v>0</v>
      </c>
      <c r="U46" s="214"/>
      <c r="V46" s="214"/>
      <c r="W46" s="214"/>
      <c r="X46" s="214"/>
      <c r="Y46" s="214"/>
      <c r="Z46" s="236"/>
      <c r="AA46" s="224">
        <f t="shared" si="83"/>
        <v>0</v>
      </c>
      <c r="AB46" s="214"/>
      <c r="AC46" s="214"/>
      <c r="AD46" s="214"/>
      <c r="AE46" s="214"/>
      <c r="AF46" s="214"/>
      <c r="AG46" s="236"/>
      <c r="AH46" s="224">
        <f t="shared" si="84"/>
        <v>0</v>
      </c>
      <c r="AI46" s="214"/>
      <c r="AJ46" s="214"/>
      <c r="AK46" s="214"/>
      <c r="AL46" s="214"/>
      <c r="AM46" s="214"/>
      <c r="AN46" s="236"/>
      <c r="AO46" s="224">
        <f t="shared" si="85"/>
        <v>0</v>
      </c>
      <c r="AP46" s="214"/>
      <c r="AQ46" s="214"/>
      <c r="AR46" s="214"/>
      <c r="AS46" s="214"/>
      <c r="AT46" s="214"/>
      <c r="AU46" s="236"/>
      <c r="AV46" s="224">
        <f t="shared" si="86"/>
        <v>0</v>
      </c>
      <c r="AW46" s="224">
        <f t="shared" si="68"/>
        <v>0</v>
      </c>
      <c r="AX46" s="224">
        <f t="shared" si="69"/>
        <v>0</v>
      </c>
      <c r="AY46" s="224">
        <f t="shared" si="70"/>
        <v>0</v>
      </c>
      <c r="AZ46" s="224">
        <f t="shared" si="71"/>
        <v>0</v>
      </c>
      <c r="BA46" s="224">
        <f t="shared" si="72"/>
        <v>0</v>
      </c>
      <c r="BB46" s="225">
        <f t="shared" si="73"/>
        <v>0</v>
      </c>
      <c r="BC46" s="227">
        <f t="shared" si="87"/>
        <v>0</v>
      </c>
      <c r="BD46" s="224">
        <f t="shared" si="74"/>
        <v>0</v>
      </c>
      <c r="BE46" s="224">
        <f t="shared" si="75"/>
        <v>0</v>
      </c>
      <c r="BF46" s="224">
        <f t="shared" si="76"/>
        <v>0</v>
      </c>
      <c r="BG46" s="224">
        <f t="shared" si="77"/>
        <v>0</v>
      </c>
      <c r="BH46" s="224">
        <f t="shared" si="78"/>
        <v>0</v>
      </c>
      <c r="BI46" s="225">
        <f t="shared" si="79"/>
        <v>0</v>
      </c>
      <c r="BJ46" s="224">
        <f t="shared" si="88"/>
        <v>0</v>
      </c>
      <c r="BK46" s="214"/>
      <c r="BL46" s="214"/>
      <c r="BM46" s="214"/>
      <c r="BN46" s="214"/>
      <c r="BO46" s="214"/>
      <c r="BP46" s="236"/>
      <c r="BQ46" s="224">
        <f t="shared" si="89"/>
        <v>0</v>
      </c>
      <c r="BR46" s="214"/>
      <c r="BS46" s="214"/>
      <c r="BT46" s="214"/>
      <c r="BU46" s="214"/>
      <c r="BV46" s="214"/>
      <c r="BW46" s="221"/>
    </row>
    <row r="47" spans="3:75" ht="15" customHeight="1">
      <c r="C47" s="67"/>
      <c r="D47" s="177" t="s">
        <v>241</v>
      </c>
      <c r="E47" s="178">
        <v>471</v>
      </c>
      <c r="F47" s="224">
        <f t="shared" si="80"/>
        <v>0</v>
      </c>
      <c r="G47" s="214"/>
      <c r="H47" s="214"/>
      <c r="I47" s="214"/>
      <c r="J47" s="214"/>
      <c r="K47" s="214"/>
      <c r="L47" s="236"/>
      <c r="M47" s="224">
        <f t="shared" si="81"/>
        <v>0</v>
      </c>
      <c r="N47" s="214"/>
      <c r="O47" s="214"/>
      <c r="P47" s="214"/>
      <c r="Q47" s="214"/>
      <c r="R47" s="214"/>
      <c r="S47" s="236"/>
      <c r="T47" s="224">
        <f t="shared" si="82"/>
        <v>0</v>
      </c>
      <c r="U47" s="214"/>
      <c r="V47" s="214"/>
      <c r="W47" s="214"/>
      <c r="X47" s="214"/>
      <c r="Y47" s="214"/>
      <c r="Z47" s="236"/>
      <c r="AA47" s="224">
        <f t="shared" si="83"/>
        <v>0</v>
      </c>
      <c r="AB47" s="214"/>
      <c r="AC47" s="214"/>
      <c r="AD47" s="214"/>
      <c r="AE47" s="214"/>
      <c r="AF47" s="214"/>
      <c r="AG47" s="236"/>
      <c r="AH47" s="224">
        <f t="shared" si="84"/>
        <v>0</v>
      </c>
      <c r="AI47" s="214"/>
      <c r="AJ47" s="214"/>
      <c r="AK47" s="214"/>
      <c r="AL47" s="214"/>
      <c r="AM47" s="214"/>
      <c r="AN47" s="236"/>
      <c r="AO47" s="224">
        <f t="shared" si="85"/>
        <v>0</v>
      </c>
      <c r="AP47" s="214"/>
      <c r="AQ47" s="214"/>
      <c r="AR47" s="214"/>
      <c r="AS47" s="214"/>
      <c r="AT47" s="214"/>
      <c r="AU47" s="236"/>
      <c r="AV47" s="224">
        <f t="shared" si="86"/>
        <v>0</v>
      </c>
      <c r="AW47" s="224">
        <f t="shared" si="68"/>
        <v>0</v>
      </c>
      <c r="AX47" s="224">
        <f t="shared" si="69"/>
        <v>0</v>
      </c>
      <c r="AY47" s="224">
        <f t="shared" si="70"/>
        <v>0</v>
      </c>
      <c r="AZ47" s="224">
        <f t="shared" si="71"/>
        <v>0</v>
      </c>
      <c r="BA47" s="224">
        <f t="shared" si="72"/>
        <v>0</v>
      </c>
      <c r="BB47" s="225">
        <f t="shared" si="73"/>
        <v>0</v>
      </c>
      <c r="BC47" s="227">
        <f t="shared" si="87"/>
        <v>0</v>
      </c>
      <c r="BD47" s="224">
        <f t="shared" si="74"/>
        <v>0</v>
      </c>
      <c r="BE47" s="224">
        <f t="shared" si="75"/>
        <v>0</v>
      </c>
      <c r="BF47" s="224">
        <f t="shared" si="76"/>
        <v>0</v>
      </c>
      <c r="BG47" s="224">
        <f t="shared" si="77"/>
        <v>0</v>
      </c>
      <c r="BH47" s="224">
        <f t="shared" si="78"/>
        <v>0</v>
      </c>
      <c r="BI47" s="225">
        <f t="shared" si="79"/>
        <v>0</v>
      </c>
      <c r="BJ47" s="224">
        <f t="shared" si="88"/>
        <v>0</v>
      </c>
      <c r="BK47" s="214"/>
      <c r="BL47" s="214"/>
      <c r="BM47" s="214"/>
      <c r="BN47" s="214"/>
      <c r="BO47" s="214"/>
      <c r="BP47" s="236"/>
      <c r="BQ47" s="224">
        <f t="shared" si="89"/>
        <v>0</v>
      </c>
      <c r="BR47" s="214"/>
      <c r="BS47" s="214"/>
      <c r="BT47" s="214"/>
      <c r="BU47" s="214"/>
      <c r="BV47" s="214"/>
      <c r="BW47" s="221"/>
    </row>
    <row r="48" spans="3:75" ht="22.5">
      <c r="C48" s="67"/>
      <c r="D48" s="177" t="s">
        <v>249</v>
      </c>
      <c r="E48" s="178">
        <v>500</v>
      </c>
      <c r="F48" s="224">
        <f t="shared" si="80"/>
        <v>0</v>
      </c>
      <c r="G48" s="229"/>
      <c r="H48" s="229"/>
      <c r="I48" s="229"/>
      <c r="J48" s="229"/>
      <c r="K48" s="229"/>
      <c r="L48" s="239"/>
      <c r="M48" s="224">
        <f t="shared" si="81"/>
        <v>0</v>
      </c>
      <c r="N48" s="229"/>
      <c r="O48" s="229"/>
      <c r="P48" s="229"/>
      <c r="Q48" s="229"/>
      <c r="R48" s="229"/>
      <c r="S48" s="239"/>
      <c r="T48" s="224">
        <f t="shared" si="82"/>
        <v>0</v>
      </c>
      <c r="U48" s="229"/>
      <c r="V48" s="229"/>
      <c r="W48" s="229"/>
      <c r="X48" s="229"/>
      <c r="Y48" s="229"/>
      <c r="Z48" s="239"/>
      <c r="AA48" s="224">
        <f t="shared" si="83"/>
        <v>0</v>
      </c>
      <c r="AB48" s="229"/>
      <c r="AC48" s="229"/>
      <c r="AD48" s="229"/>
      <c r="AE48" s="229"/>
      <c r="AF48" s="229"/>
      <c r="AG48" s="239"/>
      <c r="AH48" s="224">
        <f t="shared" si="84"/>
        <v>0</v>
      </c>
      <c r="AI48" s="229"/>
      <c r="AJ48" s="229"/>
      <c r="AK48" s="229"/>
      <c r="AL48" s="229"/>
      <c r="AM48" s="229"/>
      <c r="AN48" s="239"/>
      <c r="AO48" s="224">
        <f t="shared" si="85"/>
        <v>0</v>
      </c>
      <c r="AP48" s="229"/>
      <c r="AQ48" s="229"/>
      <c r="AR48" s="229"/>
      <c r="AS48" s="229"/>
      <c r="AT48" s="229"/>
      <c r="AU48" s="239"/>
      <c r="AV48" s="224">
        <f t="shared" si="86"/>
        <v>0</v>
      </c>
      <c r="AW48" s="224">
        <f t="shared" ref="AW48:BB48" si="90">AI48+U48+G48</f>
        <v>0</v>
      </c>
      <c r="AX48" s="224">
        <f t="shared" si="90"/>
        <v>0</v>
      </c>
      <c r="AY48" s="224">
        <f t="shared" si="90"/>
        <v>0</v>
      </c>
      <c r="AZ48" s="224">
        <f t="shared" si="90"/>
        <v>0</v>
      </c>
      <c r="BA48" s="224">
        <f t="shared" si="90"/>
        <v>0</v>
      </c>
      <c r="BB48" s="225">
        <f t="shared" si="90"/>
        <v>0</v>
      </c>
      <c r="BC48" s="227">
        <f t="shared" si="87"/>
        <v>0</v>
      </c>
      <c r="BD48" s="224">
        <f>AP48+AB48+N48</f>
        <v>0</v>
      </c>
      <c r="BE48" s="224">
        <f>AQ48+AC48+O48</f>
        <v>0</v>
      </c>
      <c r="BF48" s="224">
        <f>AR48+AD48+P48</f>
        <v>0</v>
      </c>
      <c r="BG48" s="224">
        <f>AS48+AE48+Q48</f>
        <v>0</v>
      </c>
      <c r="BH48" s="224">
        <f>AT48+AF48+R48</f>
        <v>0</v>
      </c>
      <c r="BI48" s="225">
        <f t="shared" si="79"/>
        <v>0</v>
      </c>
      <c r="BJ48" s="224">
        <f t="shared" si="88"/>
        <v>0</v>
      </c>
      <c r="BK48" s="229"/>
      <c r="BL48" s="229"/>
      <c r="BM48" s="229"/>
      <c r="BN48" s="229"/>
      <c r="BO48" s="229"/>
      <c r="BP48" s="239"/>
      <c r="BQ48" s="224">
        <f t="shared" si="89"/>
        <v>0</v>
      </c>
      <c r="BR48" s="229"/>
      <c r="BS48" s="229"/>
      <c r="BT48" s="229"/>
      <c r="BU48" s="229"/>
      <c r="BV48" s="229"/>
      <c r="BW48" s="231"/>
    </row>
    <row r="49" spans="1:75" ht="15" customHeight="1">
      <c r="C49" s="67"/>
      <c r="D49" s="175" t="s">
        <v>250</v>
      </c>
      <c r="E49" s="176">
        <v>600</v>
      </c>
      <c r="F49" s="224">
        <f>SUM(F17:F23)+SUM(F25:F31)+SUM(F33:F39)+SUM(F41:F47)</f>
        <v>0</v>
      </c>
      <c r="G49" s="224">
        <f t="shared" ref="G49:BR49" si="91">SUM(G17:G23)+SUM(G25:G31)+SUM(G33:G39)+SUM(G41:G47)</f>
        <v>0</v>
      </c>
      <c r="H49" s="224">
        <f t="shared" si="91"/>
        <v>0</v>
      </c>
      <c r="I49" s="224">
        <f t="shared" si="91"/>
        <v>0</v>
      </c>
      <c r="J49" s="224">
        <f t="shared" si="91"/>
        <v>0</v>
      </c>
      <c r="K49" s="224">
        <f t="shared" si="91"/>
        <v>0</v>
      </c>
      <c r="L49" s="225">
        <f t="shared" si="91"/>
        <v>0</v>
      </c>
      <c r="M49" s="224">
        <f t="shared" si="91"/>
        <v>0</v>
      </c>
      <c r="N49" s="224">
        <f t="shared" si="91"/>
        <v>0</v>
      </c>
      <c r="O49" s="224">
        <f t="shared" si="91"/>
        <v>0</v>
      </c>
      <c r="P49" s="224">
        <f t="shared" si="91"/>
        <v>0</v>
      </c>
      <c r="Q49" s="224">
        <f t="shared" si="91"/>
        <v>0</v>
      </c>
      <c r="R49" s="224">
        <f t="shared" si="91"/>
        <v>0</v>
      </c>
      <c r="S49" s="225">
        <f t="shared" si="91"/>
        <v>0</v>
      </c>
      <c r="T49" s="224">
        <f t="shared" si="91"/>
        <v>0</v>
      </c>
      <c r="U49" s="224">
        <f t="shared" si="91"/>
        <v>0</v>
      </c>
      <c r="V49" s="224">
        <f t="shared" si="91"/>
        <v>0</v>
      </c>
      <c r="W49" s="224">
        <f t="shared" si="91"/>
        <v>0</v>
      </c>
      <c r="X49" s="224">
        <f t="shared" si="91"/>
        <v>0</v>
      </c>
      <c r="Y49" s="224">
        <f t="shared" si="91"/>
        <v>0</v>
      </c>
      <c r="Z49" s="225">
        <f t="shared" si="91"/>
        <v>0</v>
      </c>
      <c r="AA49" s="224">
        <f t="shared" si="91"/>
        <v>0</v>
      </c>
      <c r="AB49" s="224">
        <f t="shared" si="91"/>
        <v>0</v>
      </c>
      <c r="AC49" s="224">
        <f t="shared" si="91"/>
        <v>0</v>
      </c>
      <c r="AD49" s="224">
        <f t="shared" si="91"/>
        <v>0</v>
      </c>
      <c r="AE49" s="224">
        <f t="shared" si="91"/>
        <v>0</v>
      </c>
      <c r="AF49" s="224">
        <f t="shared" si="91"/>
        <v>0</v>
      </c>
      <c r="AG49" s="225">
        <f t="shared" si="91"/>
        <v>0</v>
      </c>
      <c r="AH49" s="224">
        <f t="shared" si="91"/>
        <v>0</v>
      </c>
      <c r="AI49" s="224">
        <f t="shared" si="91"/>
        <v>0</v>
      </c>
      <c r="AJ49" s="224">
        <f t="shared" si="91"/>
        <v>0</v>
      </c>
      <c r="AK49" s="224">
        <f t="shared" si="91"/>
        <v>0</v>
      </c>
      <c r="AL49" s="224">
        <f t="shared" si="91"/>
        <v>0</v>
      </c>
      <c r="AM49" s="224">
        <f t="shared" si="91"/>
        <v>0</v>
      </c>
      <c r="AN49" s="225">
        <f t="shared" si="91"/>
        <v>0</v>
      </c>
      <c r="AO49" s="224">
        <f t="shared" si="91"/>
        <v>0</v>
      </c>
      <c r="AP49" s="224">
        <f t="shared" si="91"/>
        <v>0</v>
      </c>
      <c r="AQ49" s="224">
        <f t="shared" si="91"/>
        <v>0</v>
      </c>
      <c r="AR49" s="224">
        <f t="shared" si="91"/>
        <v>0</v>
      </c>
      <c r="AS49" s="224">
        <f t="shared" si="91"/>
        <v>0</v>
      </c>
      <c r="AT49" s="224">
        <f t="shared" si="91"/>
        <v>0</v>
      </c>
      <c r="AU49" s="225">
        <f t="shared" si="91"/>
        <v>0</v>
      </c>
      <c r="AV49" s="226">
        <f t="shared" si="91"/>
        <v>0</v>
      </c>
      <c r="AW49" s="224">
        <f t="shared" si="91"/>
        <v>0</v>
      </c>
      <c r="AX49" s="224">
        <f t="shared" si="91"/>
        <v>0</v>
      </c>
      <c r="AY49" s="224">
        <f t="shared" si="91"/>
        <v>0</v>
      </c>
      <c r="AZ49" s="224">
        <f t="shared" si="91"/>
        <v>0</v>
      </c>
      <c r="BA49" s="224">
        <f t="shared" si="91"/>
        <v>0</v>
      </c>
      <c r="BB49" s="225">
        <f t="shared" si="91"/>
        <v>0</v>
      </c>
      <c r="BC49" s="226">
        <f t="shared" si="91"/>
        <v>0</v>
      </c>
      <c r="BD49" s="224">
        <f t="shared" si="91"/>
        <v>0</v>
      </c>
      <c r="BE49" s="224">
        <f t="shared" si="91"/>
        <v>0</v>
      </c>
      <c r="BF49" s="224">
        <f t="shared" si="91"/>
        <v>0</v>
      </c>
      <c r="BG49" s="224">
        <f t="shared" si="91"/>
        <v>0</v>
      </c>
      <c r="BH49" s="224">
        <f t="shared" si="91"/>
        <v>0</v>
      </c>
      <c r="BI49" s="225">
        <f t="shared" si="91"/>
        <v>0</v>
      </c>
      <c r="BJ49" s="224">
        <f t="shared" si="91"/>
        <v>0</v>
      </c>
      <c r="BK49" s="224">
        <f t="shared" si="91"/>
        <v>0</v>
      </c>
      <c r="BL49" s="224">
        <f t="shared" si="91"/>
        <v>0</v>
      </c>
      <c r="BM49" s="224">
        <f t="shared" si="91"/>
        <v>0</v>
      </c>
      <c r="BN49" s="224">
        <f t="shared" si="91"/>
        <v>0</v>
      </c>
      <c r="BO49" s="224">
        <f t="shared" si="91"/>
        <v>0</v>
      </c>
      <c r="BP49" s="225">
        <f t="shared" si="91"/>
        <v>0</v>
      </c>
      <c r="BQ49" s="224">
        <f t="shared" si="91"/>
        <v>0</v>
      </c>
      <c r="BR49" s="224">
        <f t="shared" si="91"/>
        <v>0</v>
      </c>
      <c r="BS49" s="224">
        <f>SUM(BS17:BS23)+SUM(BS25:BS31)+SUM(BS33:BS39)+SUM(BS41:BS47)</f>
        <v>0</v>
      </c>
      <c r="BT49" s="224">
        <f>SUM(BT17:BT23)+SUM(BT25:BT31)+SUM(BT33:BT39)+SUM(BT41:BT47)</f>
        <v>0</v>
      </c>
      <c r="BU49" s="224">
        <f>SUM(BU17:BU23)+SUM(BU25:BU31)+SUM(BU33:BU39)+SUM(BU41:BU47)</f>
        <v>0</v>
      </c>
      <c r="BV49" s="224">
        <f>SUM(BV17:BV23)+SUM(BV25:BV31)+SUM(BV33:BV39)+SUM(BV41:BV47)</f>
        <v>0</v>
      </c>
      <c r="BW49" s="228">
        <f>SUM(BW17:BW23)+SUM(BW25:BW31)+SUM(BW33:BW39)+SUM(BW41:BW47)</f>
        <v>0</v>
      </c>
    </row>
    <row r="52" spans="1:75" s="248" customFormat="1" ht="12.75">
      <c r="A52" s="247"/>
      <c r="D52" s="248" t="s">
        <v>38</v>
      </c>
      <c r="E52" s="330" t="str">
        <f>IF(Титульный!$G$43="","",Титульный!$G$43)</f>
        <v>Лукишин Игорь Геннадьевич</v>
      </c>
      <c r="F52" s="330"/>
      <c r="G52" s="330"/>
      <c r="H52" s="330"/>
      <c r="J52" s="332"/>
      <c r="K52" s="333"/>
    </row>
    <row r="53" spans="1:75" s="248" customFormat="1" ht="12.75">
      <c r="A53" s="247"/>
      <c r="E53" s="334" t="s">
        <v>39</v>
      </c>
      <c r="F53" s="334"/>
      <c r="G53" s="334"/>
      <c r="H53" s="334"/>
      <c r="J53" s="335" t="s">
        <v>40</v>
      </c>
      <c r="K53" s="334"/>
    </row>
    <row r="54" spans="1:75" s="248" customFormat="1" ht="12.75">
      <c r="A54" s="247"/>
      <c r="G54" s="250"/>
      <c r="K54" s="250"/>
    </row>
    <row r="55" spans="1:75" s="248" customFormat="1" ht="12.75">
      <c r="A55" s="247"/>
    </row>
    <row r="56" spans="1:75" s="248" customFormat="1" ht="12.75">
      <c r="A56" s="247"/>
      <c r="D56" s="251" t="s">
        <v>41</v>
      </c>
      <c r="E56" s="330" t="str">
        <f>IF(Титульный!$G$50="","",Титульный!$G$50)</f>
        <v>Начальник службы ЭСТОП</v>
      </c>
      <c r="F56" s="330"/>
      <c r="G56" s="249"/>
      <c r="H56" s="330" t="str">
        <f>IF(Титульный!$G$49="","",Титульный!$G$49)</f>
        <v>Боровой Сергей Юрьевич</v>
      </c>
      <c r="I56" s="330"/>
      <c r="J56" s="330"/>
      <c r="K56" s="249"/>
      <c r="L56" s="252"/>
      <c r="M56" s="252"/>
    </row>
    <row r="57" spans="1:75" s="248" customFormat="1" ht="12.75">
      <c r="A57" s="247"/>
      <c r="D57" s="251" t="s">
        <v>42</v>
      </c>
      <c r="E57" s="329" t="s">
        <v>43</v>
      </c>
      <c r="F57" s="329"/>
      <c r="G57" s="250"/>
      <c r="H57" s="329" t="s">
        <v>39</v>
      </c>
      <c r="I57" s="329"/>
      <c r="J57" s="329"/>
      <c r="K57" s="250"/>
      <c r="L57" s="329" t="s">
        <v>40</v>
      </c>
      <c r="M57" s="329"/>
    </row>
    <row r="58" spans="1:75" s="248" customFormat="1" ht="12.75">
      <c r="A58" s="247"/>
      <c r="D58" s="251" t="s">
        <v>44</v>
      </c>
    </row>
    <row r="59" spans="1:75" s="248" customFormat="1" ht="12.75">
      <c r="A59" s="247"/>
      <c r="E59" s="330" t="str">
        <f>IF(Титульный!$G$51="","",Титульный!$G$51)</f>
        <v>8(423)2306-940</v>
      </c>
      <c r="F59" s="330"/>
      <c r="G59" s="330"/>
      <c r="I59" s="253" t="s">
        <v>45</v>
      </c>
      <c r="J59" s="251"/>
    </row>
    <row r="60" spans="1:75" s="248" customFormat="1" ht="12.75">
      <c r="A60" s="247"/>
      <c r="E60" s="331" t="s">
        <v>46</v>
      </c>
      <c r="F60" s="331"/>
      <c r="G60" s="331"/>
      <c r="I60" s="254" t="s">
        <v>47</v>
      </c>
      <c r="J60" s="254"/>
    </row>
  </sheetData>
  <sheetProtection password="FA9C" sheet="1" objects="1" scenarios="1" formatColumns="0" formatRows="0"/>
  <mergeCells count="44">
    <mergeCell ref="E60:G60"/>
    <mergeCell ref="E52:H52"/>
    <mergeCell ref="J52:K52"/>
    <mergeCell ref="E53:H53"/>
    <mergeCell ref="J53:K53"/>
    <mergeCell ref="E56:F56"/>
    <mergeCell ref="E57:F57"/>
    <mergeCell ref="H57:J57"/>
    <mergeCell ref="L57:M57"/>
    <mergeCell ref="E59:G59"/>
    <mergeCell ref="H56:J56"/>
    <mergeCell ref="BQ13:BQ14"/>
    <mergeCell ref="BR13:BW13"/>
    <mergeCell ref="AI13:AN13"/>
    <mergeCell ref="AO13:AO14"/>
    <mergeCell ref="AP13:AU13"/>
    <mergeCell ref="AV13:AV14"/>
    <mergeCell ref="AW13:BB13"/>
    <mergeCell ref="BQ12:BW12"/>
    <mergeCell ref="F13:F14"/>
    <mergeCell ref="G13:L13"/>
    <mergeCell ref="M13:M14"/>
    <mergeCell ref="N13:S13"/>
    <mergeCell ref="T13:T14"/>
    <mergeCell ref="U13:Z13"/>
    <mergeCell ref="AA13:AA14"/>
    <mergeCell ref="BJ13:BJ14"/>
    <mergeCell ref="BK13:BP13"/>
    <mergeCell ref="AO12:AU12"/>
    <mergeCell ref="AV12:BB12"/>
    <mergeCell ref="BC12:BI12"/>
    <mergeCell ref="BC13:BC14"/>
    <mergeCell ref="AA12:AG12"/>
    <mergeCell ref="AH12:AN12"/>
    <mergeCell ref="BJ12:BP12"/>
    <mergeCell ref="AH13:AH14"/>
    <mergeCell ref="D11:K11"/>
    <mergeCell ref="D12:D14"/>
    <mergeCell ref="E12:E14"/>
    <mergeCell ref="F12:L12"/>
    <mergeCell ref="AB13:AG13"/>
    <mergeCell ref="BD13:BI13"/>
    <mergeCell ref="M12:S12"/>
    <mergeCell ref="T12:Z12"/>
  </mergeCells>
  <phoneticPr fontId="3" type="noConversion"/>
  <dataValidations count="1">
    <dataValidation type="decimal" allowBlank="1" showErrorMessage="1" errorTitle="Ошибка" error="Допускается ввод только действительных чисел!" sqref="F16:BW49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3">
    <tabColor indexed="31"/>
    <pageSetUpPr fitToPage="1"/>
  </sheetPr>
  <dimension ref="A1:T71"/>
  <sheetViews>
    <sheetView showGridLines="0" zoomScaleNormal="100" workbookViewId="0">
      <pane xSplit="5" ySplit="13" topLeftCell="F14" activePane="bottomRight" state="frozen"/>
      <selection activeCell="I44" sqref="I44"/>
      <selection pane="topRight" activeCell="I44" sqref="I44"/>
      <selection pane="bottomLeft" activeCell="I44" sqref="I44"/>
      <selection pane="bottomRight"/>
    </sheetView>
  </sheetViews>
  <sheetFormatPr defaultRowHeight="11.25"/>
  <cols>
    <col min="1" max="2" width="9.140625" style="63" hidden="1" customWidth="1"/>
    <col min="3" max="3" width="4.140625" style="63" customWidth="1"/>
    <col min="4" max="4" width="40.7109375" style="63" customWidth="1"/>
    <col min="5" max="5" width="6.7109375" style="63" customWidth="1"/>
    <col min="6" max="11" width="21.85546875" style="63" customWidth="1"/>
    <col min="12" max="20" width="10.7109375" style="63" customWidth="1"/>
    <col min="21" max="16384" width="9.140625" style="63"/>
  </cols>
  <sheetData>
    <row r="1" spans="1:20" hidden="1"/>
    <row r="2" spans="1:20" hidden="1"/>
    <row r="3" spans="1:20" hidden="1"/>
    <row r="4" spans="1:20" hidden="1">
      <c r="A4" s="64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idden="1">
      <c r="A5" s="66"/>
    </row>
    <row r="6" spans="1:20" hidden="1">
      <c r="A6" s="66"/>
    </row>
    <row r="7" spans="1:20" ht="12" customHeight="1">
      <c r="A7" s="66"/>
      <c r="D7" s="67"/>
      <c r="E7" s="67"/>
      <c r="F7" s="67"/>
      <c r="G7" s="67"/>
      <c r="H7" s="67"/>
      <c r="I7" s="67"/>
      <c r="J7" s="67"/>
      <c r="K7" s="67"/>
      <c r="L7" s="67"/>
      <c r="O7" s="67"/>
      <c r="P7" s="67"/>
      <c r="Q7" s="67"/>
      <c r="R7" s="67"/>
      <c r="S7" s="67"/>
    </row>
    <row r="8" spans="1:20" ht="12" customHeight="1">
      <c r="A8" s="66"/>
      <c r="D8" s="163" t="s">
        <v>210</v>
      </c>
      <c r="E8" s="165"/>
      <c r="F8" s="165"/>
      <c r="G8" s="165"/>
      <c r="H8" s="165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0" ht="12" customHeight="1">
      <c r="D9" s="113" t="s">
        <v>257</v>
      </c>
      <c r="E9" s="67"/>
      <c r="F9" s="67"/>
      <c r="G9" s="67"/>
      <c r="H9" s="67"/>
    </row>
    <row r="10" spans="1:20" ht="12" customHeight="1">
      <c r="D10" s="166" t="str">
        <f>IF(org="","Не определено",org)</f>
        <v>АО "Международный аэропорт Владивосток"</v>
      </c>
      <c r="E10" s="67"/>
      <c r="F10" s="67"/>
      <c r="G10" s="67"/>
      <c r="H10" s="67"/>
    </row>
    <row r="11" spans="1:20" ht="12" customHeight="1">
      <c r="D11" s="320"/>
      <c r="E11" s="320"/>
      <c r="F11" s="320"/>
      <c r="G11" s="320"/>
      <c r="H11" s="320"/>
      <c r="I11" s="343"/>
      <c r="J11" s="343"/>
      <c r="K11" s="343"/>
      <c r="L11" s="67"/>
      <c r="M11" s="67"/>
      <c r="N11" s="67"/>
      <c r="O11" s="67"/>
      <c r="P11" s="67"/>
      <c r="Q11" s="67"/>
      <c r="R11" s="67"/>
      <c r="S11" s="67"/>
      <c r="T11" s="179" t="s">
        <v>215</v>
      </c>
    </row>
    <row r="12" spans="1:20" ht="72" customHeight="1">
      <c r="C12" s="67"/>
      <c r="D12" s="321" t="s">
        <v>216</v>
      </c>
      <c r="E12" s="321" t="s">
        <v>217</v>
      </c>
      <c r="F12" s="337" t="s">
        <v>258</v>
      </c>
      <c r="G12" s="337" t="s">
        <v>259</v>
      </c>
      <c r="H12" s="337" t="s">
        <v>260</v>
      </c>
      <c r="I12" s="337" t="s">
        <v>372</v>
      </c>
      <c r="J12" s="337" t="s">
        <v>373</v>
      </c>
      <c r="K12" s="338" t="s">
        <v>374</v>
      </c>
      <c r="L12" s="336" t="s">
        <v>261</v>
      </c>
      <c r="M12" s="337"/>
      <c r="N12" s="338"/>
      <c r="O12" s="336" t="s">
        <v>262</v>
      </c>
      <c r="P12" s="337"/>
      <c r="Q12" s="338"/>
      <c r="R12" s="339" t="s">
        <v>263</v>
      </c>
      <c r="S12" s="337"/>
      <c r="T12" s="340"/>
    </row>
    <row r="13" spans="1:20" ht="22.5">
      <c r="C13" s="67"/>
      <c r="D13" s="321"/>
      <c r="E13" s="321"/>
      <c r="F13" s="337"/>
      <c r="G13" s="341"/>
      <c r="H13" s="341"/>
      <c r="I13" s="341"/>
      <c r="J13" s="341"/>
      <c r="K13" s="342"/>
      <c r="L13" s="242" t="s">
        <v>264</v>
      </c>
      <c r="M13" s="176" t="s">
        <v>265</v>
      </c>
      <c r="N13" s="243" t="s">
        <v>266</v>
      </c>
      <c r="O13" s="242" t="s">
        <v>264</v>
      </c>
      <c r="P13" s="176" t="s">
        <v>265</v>
      </c>
      <c r="Q13" s="243" t="s">
        <v>266</v>
      </c>
      <c r="R13" s="241" t="s">
        <v>264</v>
      </c>
      <c r="S13" s="178" t="s">
        <v>265</v>
      </c>
      <c r="T13" s="180" t="s">
        <v>266</v>
      </c>
    </row>
    <row r="14" spans="1:20" ht="12" customHeight="1">
      <c r="D14" s="172">
        <v>1</v>
      </c>
      <c r="E14" s="172">
        <v>2</v>
      </c>
      <c r="F14" s="172">
        <v>3</v>
      </c>
      <c r="G14" s="172">
        <v>4</v>
      </c>
      <c r="H14" s="172">
        <v>5</v>
      </c>
      <c r="I14" s="172">
        <v>6</v>
      </c>
      <c r="J14" s="172">
        <v>7</v>
      </c>
      <c r="K14" s="172">
        <v>8</v>
      </c>
      <c r="L14" s="172">
        <v>9</v>
      </c>
      <c r="M14" s="172">
        <v>10</v>
      </c>
      <c r="N14" s="172">
        <v>11</v>
      </c>
      <c r="O14" s="172">
        <v>12</v>
      </c>
      <c r="P14" s="172">
        <v>13</v>
      </c>
      <c r="Q14" s="172">
        <v>14</v>
      </c>
      <c r="R14" s="172">
        <v>15</v>
      </c>
      <c r="S14" s="172">
        <v>16</v>
      </c>
      <c r="T14" s="172">
        <v>17</v>
      </c>
    </row>
    <row r="15" spans="1:20" ht="15" customHeight="1">
      <c r="C15" s="67"/>
      <c r="D15" s="177" t="s">
        <v>267</v>
      </c>
      <c r="E15" s="178">
        <v>100</v>
      </c>
      <c r="F15" s="224">
        <f>SUM(F16:F17)</f>
        <v>0</v>
      </c>
      <c r="G15" s="224">
        <f>SUM(G16:G17)</f>
        <v>0</v>
      </c>
      <c r="H15" s="224">
        <f>SUM(H16:H17)</f>
        <v>0</v>
      </c>
      <c r="I15" s="224">
        <f t="shared" ref="I15:S15" si="0">SUM(I16:I17)</f>
        <v>0</v>
      </c>
      <c r="J15" s="224">
        <f t="shared" si="0"/>
        <v>0</v>
      </c>
      <c r="K15" s="225">
        <f t="shared" si="0"/>
        <v>0</v>
      </c>
      <c r="L15" s="226">
        <f t="shared" si="0"/>
        <v>0</v>
      </c>
      <c r="M15" s="224">
        <f t="shared" si="0"/>
        <v>0</v>
      </c>
      <c r="N15" s="225">
        <f t="shared" si="0"/>
        <v>0</v>
      </c>
      <c r="O15" s="226">
        <f t="shared" si="0"/>
        <v>0</v>
      </c>
      <c r="P15" s="224">
        <f t="shared" si="0"/>
        <v>0</v>
      </c>
      <c r="Q15" s="225">
        <f t="shared" si="0"/>
        <v>0</v>
      </c>
      <c r="R15" s="227">
        <f t="shared" si="0"/>
        <v>0</v>
      </c>
      <c r="S15" s="224">
        <f t="shared" si="0"/>
        <v>0</v>
      </c>
      <c r="T15" s="228">
        <f>SUM(T16:T17)</f>
        <v>0</v>
      </c>
    </row>
    <row r="16" spans="1:20" ht="15" customHeight="1">
      <c r="C16" s="67"/>
      <c r="D16" s="177" t="s">
        <v>268</v>
      </c>
      <c r="E16" s="178">
        <v>110</v>
      </c>
      <c r="F16" s="224">
        <f t="shared" ref="F16:L16" si="1">F19+F22+F25+F28+F31</f>
        <v>0</v>
      </c>
      <c r="G16" s="224">
        <f t="shared" si="1"/>
        <v>0</v>
      </c>
      <c r="H16" s="224">
        <f t="shared" si="1"/>
        <v>0</v>
      </c>
      <c r="I16" s="224">
        <f t="shared" si="1"/>
        <v>0</v>
      </c>
      <c r="J16" s="224">
        <f t="shared" si="1"/>
        <v>0</v>
      </c>
      <c r="K16" s="225">
        <f t="shared" si="1"/>
        <v>0</v>
      </c>
      <c r="L16" s="226">
        <f t="shared" si="1"/>
        <v>0</v>
      </c>
      <c r="M16" s="224">
        <f t="shared" ref="M16:T17" si="2">M19+M22+M25+M28+M31</f>
        <v>0</v>
      </c>
      <c r="N16" s="225">
        <f t="shared" si="2"/>
        <v>0</v>
      </c>
      <c r="O16" s="226">
        <f t="shared" si="2"/>
        <v>0</v>
      </c>
      <c r="P16" s="224">
        <f t="shared" si="2"/>
        <v>0</v>
      </c>
      <c r="Q16" s="225">
        <f t="shared" si="2"/>
        <v>0</v>
      </c>
      <c r="R16" s="227">
        <f t="shared" si="2"/>
        <v>0</v>
      </c>
      <c r="S16" s="224">
        <f t="shared" si="2"/>
        <v>0</v>
      </c>
      <c r="T16" s="228">
        <f t="shared" si="2"/>
        <v>0</v>
      </c>
    </row>
    <row r="17" spans="3:20" ht="15" customHeight="1">
      <c r="C17" s="67"/>
      <c r="D17" s="177" t="s">
        <v>269</v>
      </c>
      <c r="E17" s="178">
        <v>120</v>
      </c>
      <c r="F17" s="224">
        <f t="shared" ref="F17:K17" si="3">F20+F23+F26+F29+F32</f>
        <v>0</v>
      </c>
      <c r="G17" s="224">
        <f t="shared" si="3"/>
        <v>0</v>
      </c>
      <c r="H17" s="224">
        <f t="shared" si="3"/>
        <v>0</v>
      </c>
      <c r="I17" s="224">
        <f t="shared" si="3"/>
        <v>0</v>
      </c>
      <c r="J17" s="224">
        <f t="shared" si="3"/>
        <v>0</v>
      </c>
      <c r="K17" s="225">
        <f t="shared" si="3"/>
        <v>0</v>
      </c>
      <c r="L17" s="226">
        <f>L20+L23+L26+L29+L32</f>
        <v>0</v>
      </c>
      <c r="M17" s="224">
        <f t="shared" si="2"/>
        <v>0</v>
      </c>
      <c r="N17" s="225">
        <f t="shared" si="2"/>
        <v>0</v>
      </c>
      <c r="O17" s="226">
        <f t="shared" si="2"/>
        <v>0</v>
      </c>
      <c r="P17" s="224">
        <f t="shared" si="2"/>
        <v>0</v>
      </c>
      <c r="Q17" s="225">
        <f t="shared" si="2"/>
        <v>0</v>
      </c>
      <c r="R17" s="227">
        <f t="shared" si="2"/>
        <v>0</v>
      </c>
      <c r="S17" s="224">
        <f t="shared" si="2"/>
        <v>0</v>
      </c>
      <c r="T17" s="228">
        <f>T20+T23+T26+T29+T32</f>
        <v>0</v>
      </c>
    </row>
    <row r="18" spans="3:20" ht="56.25">
      <c r="C18" s="67"/>
      <c r="D18" s="177" t="s">
        <v>270</v>
      </c>
      <c r="E18" s="178">
        <v>200</v>
      </c>
      <c r="F18" s="224">
        <f>SUM(F19:F20)</f>
        <v>0</v>
      </c>
      <c r="G18" s="224">
        <f>SUM(G19:G20)</f>
        <v>0</v>
      </c>
      <c r="H18" s="224">
        <f>SUM(H19:H20)</f>
        <v>0</v>
      </c>
      <c r="I18" s="224">
        <f t="shared" ref="I18:S18" si="4">SUM(I19:I20)</f>
        <v>0</v>
      </c>
      <c r="J18" s="224">
        <f t="shared" si="4"/>
        <v>0</v>
      </c>
      <c r="K18" s="225">
        <f t="shared" si="4"/>
        <v>0</v>
      </c>
      <c r="L18" s="226">
        <f t="shared" si="4"/>
        <v>0</v>
      </c>
      <c r="M18" s="224">
        <f t="shared" si="4"/>
        <v>0</v>
      </c>
      <c r="N18" s="225">
        <f t="shared" si="4"/>
        <v>0</v>
      </c>
      <c r="O18" s="226">
        <f t="shared" si="4"/>
        <v>0</v>
      </c>
      <c r="P18" s="224">
        <f t="shared" si="4"/>
        <v>0</v>
      </c>
      <c r="Q18" s="225">
        <f t="shared" si="4"/>
        <v>0</v>
      </c>
      <c r="R18" s="227">
        <f t="shared" si="4"/>
        <v>0</v>
      </c>
      <c r="S18" s="224">
        <f t="shared" si="4"/>
        <v>0</v>
      </c>
      <c r="T18" s="228">
        <f>SUM(T19:T20)</f>
        <v>0</v>
      </c>
    </row>
    <row r="19" spans="3:20" ht="15" customHeight="1">
      <c r="C19" s="67"/>
      <c r="D19" s="177" t="s">
        <v>268</v>
      </c>
      <c r="E19" s="178">
        <v>210</v>
      </c>
      <c r="F19" s="224">
        <f>I19+L19+M19+N19</f>
        <v>0</v>
      </c>
      <c r="G19" s="224">
        <f t="shared" ref="G19:G32" si="5">J19+O19+P19+Q19</f>
        <v>0</v>
      </c>
      <c r="H19" s="224">
        <f t="shared" ref="H19:H32" si="6">K19+R19+S19+T19</f>
        <v>0</v>
      </c>
      <c r="I19" s="214"/>
      <c r="J19" s="257">
        <f>K19*1.18</f>
        <v>0</v>
      </c>
      <c r="K19" s="236"/>
      <c r="L19" s="238"/>
      <c r="M19" s="214"/>
      <c r="N19" s="236"/>
      <c r="O19" s="226">
        <f t="shared" ref="O19:Q20" si="7">R19*1.18</f>
        <v>0</v>
      </c>
      <c r="P19" s="224">
        <f t="shared" si="7"/>
        <v>0</v>
      </c>
      <c r="Q19" s="225">
        <f t="shared" si="7"/>
        <v>0</v>
      </c>
      <c r="R19" s="220"/>
      <c r="S19" s="214"/>
      <c r="T19" s="221"/>
    </row>
    <row r="20" spans="3:20" ht="15" customHeight="1">
      <c r="C20" s="67"/>
      <c r="D20" s="177" t="s">
        <v>269</v>
      </c>
      <c r="E20" s="178">
        <v>220</v>
      </c>
      <c r="F20" s="224">
        <f t="shared" ref="F20:F32" si="8">I20+L20+M20+N20</f>
        <v>0</v>
      </c>
      <c r="G20" s="224">
        <f t="shared" si="5"/>
        <v>0</v>
      </c>
      <c r="H20" s="224">
        <f t="shared" si="6"/>
        <v>0</v>
      </c>
      <c r="I20" s="214"/>
      <c r="J20" s="257">
        <f>K20*1.18</f>
        <v>0</v>
      </c>
      <c r="K20" s="236"/>
      <c r="L20" s="238"/>
      <c r="M20" s="214"/>
      <c r="N20" s="236"/>
      <c r="O20" s="226">
        <f t="shared" si="7"/>
        <v>0</v>
      </c>
      <c r="P20" s="224">
        <f t="shared" si="7"/>
        <v>0</v>
      </c>
      <c r="Q20" s="225">
        <f t="shared" si="7"/>
        <v>0</v>
      </c>
      <c r="R20" s="220"/>
      <c r="S20" s="214"/>
      <c r="T20" s="221"/>
    </row>
    <row r="21" spans="3:20" ht="45">
      <c r="C21" s="67"/>
      <c r="D21" s="177" t="s">
        <v>271</v>
      </c>
      <c r="E21" s="178">
        <v>230</v>
      </c>
      <c r="F21" s="224">
        <f>SUM(F22:F23)</f>
        <v>0</v>
      </c>
      <c r="G21" s="224">
        <f>SUM(G22:G23)</f>
        <v>0</v>
      </c>
      <c r="H21" s="224">
        <f>SUM(H22:H23)</f>
        <v>0</v>
      </c>
      <c r="I21" s="224">
        <f t="shared" ref="I21:S21" si="9">SUM(I22:I23)</f>
        <v>0</v>
      </c>
      <c r="J21" s="224">
        <f t="shared" si="9"/>
        <v>0</v>
      </c>
      <c r="K21" s="225">
        <f t="shared" si="9"/>
        <v>0</v>
      </c>
      <c r="L21" s="226">
        <f t="shared" si="9"/>
        <v>0</v>
      </c>
      <c r="M21" s="224">
        <f t="shared" si="9"/>
        <v>0</v>
      </c>
      <c r="N21" s="225">
        <f t="shared" si="9"/>
        <v>0</v>
      </c>
      <c r="O21" s="226">
        <f t="shared" si="9"/>
        <v>0</v>
      </c>
      <c r="P21" s="224">
        <f t="shared" si="9"/>
        <v>0</v>
      </c>
      <c r="Q21" s="225">
        <f t="shared" si="9"/>
        <v>0</v>
      </c>
      <c r="R21" s="227">
        <f t="shared" si="9"/>
        <v>0</v>
      </c>
      <c r="S21" s="224">
        <f t="shared" si="9"/>
        <v>0</v>
      </c>
      <c r="T21" s="228">
        <f>SUM(T22:T23)</f>
        <v>0</v>
      </c>
    </row>
    <row r="22" spans="3:20" ht="15" customHeight="1">
      <c r="C22" s="67"/>
      <c r="D22" s="177" t="s">
        <v>268</v>
      </c>
      <c r="E22" s="178">
        <v>240</v>
      </c>
      <c r="F22" s="224">
        <f t="shared" si="8"/>
        <v>0</v>
      </c>
      <c r="G22" s="224">
        <f t="shared" si="5"/>
        <v>0</v>
      </c>
      <c r="H22" s="224">
        <f t="shared" si="6"/>
        <v>0</v>
      </c>
      <c r="I22" s="214"/>
      <c r="J22" s="257">
        <f>K22*1.18</f>
        <v>0</v>
      </c>
      <c r="K22" s="236"/>
      <c r="L22" s="238"/>
      <c r="M22" s="214"/>
      <c r="N22" s="236"/>
      <c r="O22" s="226">
        <f t="shared" ref="O22:Q23" si="10">R22*1.18</f>
        <v>0</v>
      </c>
      <c r="P22" s="224">
        <f t="shared" si="10"/>
        <v>0</v>
      </c>
      <c r="Q22" s="225">
        <f t="shared" si="10"/>
        <v>0</v>
      </c>
      <c r="R22" s="220"/>
      <c r="S22" s="214"/>
      <c r="T22" s="221"/>
    </row>
    <row r="23" spans="3:20" ht="15" customHeight="1">
      <c r="C23" s="67"/>
      <c r="D23" s="177" t="s">
        <v>269</v>
      </c>
      <c r="E23" s="178">
        <v>250</v>
      </c>
      <c r="F23" s="224">
        <f t="shared" si="8"/>
        <v>0</v>
      </c>
      <c r="G23" s="224">
        <f t="shared" si="5"/>
        <v>0</v>
      </c>
      <c r="H23" s="224">
        <f t="shared" si="6"/>
        <v>0</v>
      </c>
      <c r="I23" s="214"/>
      <c r="J23" s="257">
        <f>K23*1.18</f>
        <v>0</v>
      </c>
      <c r="K23" s="236"/>
      <c r="L23" s="238"/>
      <c r="M23" s="214"/>
      <c r="N23" s="236"/>
      <c r="O23" s="226">
        <f t="shared" si="10"/>
        <v>0</v>
      </c>
      <c r="P23" s="224">
        <f t="shared" si="10"/>
        <v>0</v>
      </c>
      <c r="Q23" s="225">
        <f t="shared" si="10"/>
        <v>0</v>
      </c>
      <c r="R23" s="220"/>
      <c r="S23" s="214"/>
      <c r="T23" s="221"/>
    </row>
    <row r="24" spans="3:20" ht="45">
      <c r="C24" s="67"/>
      <c r="D24" s="177" t="s">
        <v>272</v>
      </c>
      <c r="E24" s="178">
        <v>260</v>
      </c>
      <c r="F24" s="224">
        <f>SUM(F25:F26)</f>
        <v>0</v>
      </c>
      <c r="G24" s="224">
        <f>SUM(G25:G26)</f>
        <v>0</v>
      </c>
      <c r="H24" s="224">
        <f>SUM(H25:H26)</f>
        <v>0</v>
      </c>
      <c r="I24" s="224">
        <f t="shared" ref="I24:S24" si="11">SUM(I25:I26)</f>
        <v>0</v>
      </c>
      <c r="J24" s="224">
        <f t="shared" si="11"/>
        <v>0</v>
      </c>
      <c r="K24" s="225">
        <f t="shared" si="11"/>
        <v>0</v>
      </c>
      <c r="L24" s="226">
        <f t="shared" si="11"/>
        <v>0</v>
      </c>
      <c r="M24" s="224">
        <f t="shared" si="11"/>
        <v>0</v>
      </c>
      <c r="N24" s="225">
        <f t="shared" si="11"/>
        <v>0</v>
      </c>
      <c r="O24" s="226">
        <f t="shared" si="11"/>
        <v>0</v>
      </c>
      <c r="P24" s="224">
        <f t="shared" si="11"/>
        <v>0</v>
      </c>
      <c r="Q24" s="225">
        <f t="shared" si="11"/>
        <v>0</v>
      </c>
      <c r="R24" s="227">
        <f t="shared" si="11"/>
        <v>0</v>
      </c>
      <c r="S24" s="224">
        <f t="shared" si="11"/>
        <v>0</v>
      </c>
      <c r="T24" s="228">
        <f>SUM(T25:T26)</f>
        <v>0</v>
      </c>
    </row>
    <row r="25" spans="3:20" ht="15" customHeight="1">
      <c r="C25" s="67"/>
      <c r="D25" s="177" t="s">
        <v>268</v>
      </c>
      <c r="E25" s="178" t="s">
        <v>273</v>
      </c>
      <c r="F25" s="224">
        <f t="shared" si="8"/>
        <v>0</v>
      </c>
      <c r="G25" s="224">
        <f t="shared" si="5"/>
        <v>0</v>
      </c>
      <c r="H25" s="224">
        <f t="shared" si="6"/>
        <v>0</v>
      </c>
      <c r="I25" s="214"/>
      <c r="J25" s="257">
        <f>K25*1.18</f>
        <v>0</v>
      </c>
      <c r="K25" s="236"/>
      <c r="L25" s="238"/>
      <c r="M25" s="214"/>
      <c r="N25" s="236"/>
      <c r="O25" s="226">
        <f t="shared" ref="O25:Q26" si="12">R25*1.18</f>
        <v>0</v>
      </c>
      <c r="P25" s="224">
        <f t="shared" si="12"/>
        <v>0</v>
      </c>
      <c r="Q25" s="225">
        <f t="shared" si="12"/>
        <v>0</v>
      </c>
      <c r="R25" s="220"/>
      <c r="S25" s="214"/>
      <c r="T25" s="221"/>
    </row>
    <row r="26" spans="3:20" ht="15" customHeight="1">
      <c r="C26" s="67"/>
      <c r="D26" s="177" t="s">
        <v>269</v>
      </c>
      <c r="E26" s="178" t="s">
        <v>274</v>
      </c>
      <c r="F26" s="224">
        <f t="shared" si="8"/>
        <v>0</v>
      </c>
      <c r="G26" s="224">
        <f t="shared" si="5"/>
        <v>0</v>
      </c>
      <c r="H26" s="224">
        <f t="shared" si="6"/>
        <v>0</v>
      </c>
      <c r="I26" s="214"/>
      <c r="J26" s="257">
        <f>K26*1.18</f>
        <v>0</v>
      </c>
      <c r="K26" s="236"/>
      <c r="L26" s="238"/>
      <c r="M26" s="214"/>
      <c r="N26" s="236"/>
      <c r="O26" s="226">
        <f t="shared" si="12"/>
        <v>0</v>
      </c>
      <c r="P26" s="224">
        <f t="shared" si="12"/>
        <v>0</v>
      </c>
      <c r="Q26" s="225">
        <f t="shared" si="12"/>
        <v>0</v>
      </c>
      <c r="R26" s="220"/>
      <c r="S26" s="214"/>
      <c r="T26" s="221"/>
    </row>
    <row r="27" spans="3:20" ht="56.25">
      <c r="C27" s="67"/>
      <c r="D27" s="177" t="s">
        <v>275</v>
      </c>
      <c r="E27" s="178" t="s">
        <v>276</v>
      </c>
      <c r="F27" s="224">
        <f>SUM(F28:F29)</f>
        <v>0</v>
      </c>
      <c r="G27" s="224">
        <f>SUM(G28:G29)</f>
        <v>0</v>
      </c>
      <c r="H27" s="224">
        <f>SUM(H28:H29)</f>
        <v>0</v>
      </c>
      <c r="I27" s="224">
        <f t="shared" ref="I27:S27" si="13">SUM(I28:I29)</f>
        <v>0</v>
      </c>
      <c r="J27" s="224">
        <f t="shared" si="13"/>
        <v>0</v>
      </c>
      <c r="K27" s="225">
        <f t="shared" si="13"/>
        <v>0</v>
      </c>
      <c r="L27" s="226">
        <f t="shared" si="13"/>
        <v>0</v>
      </c>
      <c r="M27" s="224">
        <f t="shared" si="13"/>
        <v>0</v>
      </c>
      <c r="N27" s="225">
        <f t="shared" si="13"/>
        <v>0</v>
      </c>
      <c r="O27" s="226">
        <f t="shared" si="13"/>
        <v>0</v>
      </c>
      <c r="P27" s="224">
        <f t="shared" si="13"/>
        <v>0</v>
      </c>
      <c r="Q27" s="225">
        <f t="shared" si="13"/>
        <v>0</v>
      </c>
      <c r="R27" s="227">
        <f t="shared" si="13"/>
        <v>0</v>
      </c>
      <c r="S27" s="224">
        <f t="shared" si="13"/>
        <v>0</v>
      </c>
      <c r="T27" s="228">
        <f>SUM(T28:T29)</f>
        <v>0</v>
      </c>
    </row>
    <row r="28" spans="3:20" ht="15" customHeight="1">
      <c r="C28" s="67"/>
      <c r="D28" s="177" t="s">
        <v>268</v>
      </c>
      <c r="E28" s="178" t="s">
        <v>277</v>
      </c>
      <c r="F28" s="224">
        <f t="shared" si="8"/>
        <v>0</v>
      </c>
      <c r="G28" s="224">
        <f t="shared" si="5"/>
        <v>0</v>
      </c>
      <c r="H28" s="224">
        <f t="shared" si="6"/>
        <v>0</v>
      </c>
      <c r="I28" s="214"/>
      <c r="J28" s="257">
        <f>K28*1.18</f>
        <v>0</v>
      </c>
      <c r="K28" s="236"/>
      <c r="L28" s="238"/>
      <c r="M28" s="214"/>
      <c r="N28" s="236"/>
      <c r="O28" s="226">
        <f t="shared" ref="O28:Q29" si="14">R28*1.18</f>
        <v>0</v>
      </c>
      <c r="P28" s="224">
        <f t="shared" si="14"/>
        <v>0</v>
      </c>
      <c r="Q28" s="225">
        <f t="shared" si="14"/>
        <v>0</v>
      </c>
      <c r="R28" s="220"/>
      <c r="S28" s="214"/>
      <c r="T28" s="221"/>
    </row>
    <row r="29" spans="3:20" ht="15" customHeight="1">
      <c r="C29" s="67"/>
      <c r="D29" s="177" t="s">
        <v>269</v>
      </c>
      <c r="E29" s="178" t="s">
        <v>278</v>
      </c>
      <c r="F29" s="224">
        <f t="shared" si="8"/>
        <v>0</v>
      </c>
      <c r="G29" s="224">
        <f t="shared" si="5"/>
        <v>0</v>
      </c>
      <c r="H29" s="224">
        <f t="shared" si="6"/>
        <v>0</v>
      </c>
      <c r="I29" s="214"/>
      <c r="J29" s="257">
        <f>K29*1.18</f>
        <v>0</v>
      </c>
      <c r="K29" s="236"/>
      <c r="L29" s="238"/>
      <c r="M29" s="214"/>
      <c r="N29" s="236"/>
      <c r="O29" s="226">
        <f t="shared" si="14"/>
        <v>0</v>
      </c>
      <c r="P29" s="224">
        <f t="shared" si="14"/>
        <v>0</v>
      </c>
      <c r="Q29" s="225">
        <f t="shared" si="14"/>
        <v>0</v>
      </c>
      <c r="R29" s="220"/>
      <c r="S29" s="214"/>
      <c r="T29" s="221"/>
    </row>
    <row r="30" spans="3:20" ht="22.5">
      <c r="C30" s="67"/>
      <c r="D30" s="177" t="s">
        <v>279</v>
      </c>
      <c r="E30" s="178" t="s">
        <v>280</v>
      </c>
      <c r="F30" s="224">
        <f>SUM(F31:F32)</f>
        <v>0</v>
      </c>
      <c r="G30" s="224">
        <f>SUM(G31:G32)</f>
        <v>0</v>
      </c>
      <c r="H30" s="224">
        <f>SUM(H31:H32)</f>
        <v>0</v>
      </c>
      <c r="I30" s="224">
        <f t="shared" ref="I30:S30" si="15">SUM(I31:I32)</f>
        <v>0</v>
      </c>
      <c r="J30" s="224">
        <f t="shared" si="15"/>
        <v>0</v>
      </c>
      <c r="K30" s="225">
        <f t="shared" si="15"/>
        <v>0</v>
      </c>
      <c r="L30" s="226">
        <f t="shared" si="15"/>
        <v>0</v>
      </c>
      <c r="M30" s="224">
        <f t="shared" si="15"/>
        <v>0</v>
      </c>
      <c r="N30" s="225">
        <f t="shared" si="15"/>
        <v>0</v>
      </c>
      <c r="O30" s="226">
        <f t="shared" si="15"/>
        <v>0</v>
      </c>
      <c r="P30" s="224">
        <f t="shared" si="15"/>
        <v>0</v>
      </c>
      <c r="Q30" s="225">
        <f t="shared" si="15"/>
        <v>0</v>
      </c>
      <c r="R30" s="227">
        <f t="shared" si="15"/>
        <v>0</v>
      </c>
      <c r="S30" s="224">
        <f t="shared" si="15"/>
        <v>0</v>
      </c>
      <c r="T30" s="228">
        <f>SUM(T31:T32)</f>
        <v>0</v>
      </c>
    </row>
    <row r="31" spans="3:20" ht="15" customHeight="1">
      <c r="C31" s="67"/>
      <c r="D31" s="177" t="s">
        <v>268</v>
      </c>
      <c r="E31" s="178" t="s">
        <v>281</v>
      </c>
      <c r="F31" s="224">
        <f t="shared" si="8"/>
        <v>0</v>
      </c>
      <c r="G31" s="224">
        <f t="shared" si="5"/>
        <v>0</v>
      </c>
      <c r="H31" s="224">
        <f t="shared" si="6"/>
        <v>0</v>
      </c>
      <c r="I31" s="214"/>
      <c r="J31" s="257">
        <f>K31*1.18</f>
        <v>0</v>
      </c>
      <c r="K31" s="236"/>
      <c r="L31" s="238"/>
      <c r="M31" s="214"/>
      <c r="N31" s="236"/>
      <c r="O31" s="226">
        <f t="shared" ref="O31:Q32" si="16">R31*1.18</f>
        <v>0</v>
      </c>
      <c r="P31" s="224">
        <f t="shared" si="16"/>
        <v>0</v>
      </c>
      <c r="Q31" s="225">
        <f t="shared" si="16"/>
        <v>0</v>
      </c>
      <c r="R31" s="220"/>
      <c r="S31" s="214"/>
      <c r="T31" s="221"/>
    </row>
    <row r="32" spans="3:20" ht="15" customHeight="1">
      <c r="C32" s="67"/>
      <c r="D32" s="177" t="s">
        <v>269</v>
      </c>
      <c r="E32" s="178" t="s">
        <v>282</v>
      </c>
      <c r="F32" s="224">
        <f t="shared" si="8"/>
        <v>0</v>
      </c>
      <c r="G32" s="224">
        <f t="shared" si="5"/>
        <v>0</v>
      </c>
      <c r="H32" s="224">
        <f t="shared" si="6"/>
        <v>0</v>
      </c>
      <c r="I32" s="214"/>
      <c r="J32" s="257">
        <f>K32*1.18</f>
        <v>0</v>
      </c>
      <c r="K32" s="236"/>
      <c r="L32" s="238"/>
      <c r="M32" s="214"/>
      <c r="N32" s="236"/>
      <c r="O32" s="226">
        <f t="shared" si="16"/>
        <v>0</v>
      </c>
      <c r="P32" s="224">
        <f t="shared" si="16"/>
        <v>0</v>
      </c>
      <c r="Q32" s="225">
        <f t="shared" si="16"/>
        <v>0</v>
      </c>
      <c r="R32" s="220"/>
      <c r="S32" s="214"/>
      <c r="T32" s="221"/>
    </row>
    <row r="33" spans="3:20" ht="22.5">
      <c r="C33" s="67"/>
      <c r="D33" s="177" t="s">
        <v>283</v>
      </c>
      <c r="E33" s="178" t="s">
        <v>284</v>
      </c>
      <c r="F33" s="224">
        <f>SUM(F34:F35)</f>
        <v>0</v>
      </c>
      <c r="G33" s="224">
        <f>SUM(G34:G35)</f>
        <v>0</v>
      </c>
      <c r="H33" s="224">
        <f>SUM(H34:H35)</f>
        <v>0</v>
      </c>
      <c r="I33" s="224">
        <f>SUM(I34:I35)</f>
        <v>0</v>
      </c>
      <c r="J33" s="224">
        <f t="shared" ref="J33:S33" si="17">SUM(J34:J35)</f>
        <v>0</v>
      </c>
      <c r="K33" s="225">
        <f t="shared" si="17"/>
        <v>0</v>
      </c>
      <c r="L33" s="226">
        <f t="shared" si="17"/>
        <v>0</v>
      </c>
      <c r="M33" s="224">
        <f t="shared" si="17"/>
        <v>0</v>
      </c>
      <c r="N33" s="225">
        <f t="shared" si="17"/>
        <v>0</v>
      </c>
      <c r="O33" s="226">
        <f t="shared" si="17"/>
        <v>0</v>
      </c>
      <c r="P33" s="224">
        <f t="shared" si="17"/>
        <v>0</v>
      </c>
      <c r="Q33" s="225">
        <f t="shared" si="17"/>
        <v>0</v>
      </c>
      <c r="R33" s="227">
        <f t="shared" si="17"/>
        <v>0</v>
      </c>
      <c r="S33" s="224">
        <f t="shared" si="17"/>
        <v>0</v>
      </c>
      <c r="T33" s="228">
        <f>SUM(T34:T35)</f>
        <v>0</v>
      </c>
    </row>
    <row r="34" spans="3:20" ht="15" customHeight="1">
      <c r="C34" s="67"/>
      <c r="D34" s="177" t="s">
        <v>268</v>
      </c>
      <c r="E34" s="178" t="s">
        <v>285</v>
      </c>
      <c r="F34" s="224">
        <f>F38+F41+F44+F47+F50+F53+F56</f>
        <v>0</v>
      </c>
      <c r="G34" s="224">
        <f t="shared" ref="G34:S35" si="18">G38+G41+G44+G47+G50+G53+G56</f>
        <v>0</v>
      </c>
      <c r="H34" s="224">
        <f t="shared" si="18"/>
        <v>0</v>
      </c>
      <c r="I34" s="224">
        <f>I38+I41+I44+I47+I50+I53+I56</f>
        <v>0</v>
      </c>
      <c r="J34" s="224">
        <f t="shared" si="18"/>
        <v>0</v>
      </c>
      <c r="K34" s="225">
        <f t="shared" si="18"/>
        <v>0</v>
      </c>
      <c r="L34" s="226">
        <f t="shared" si="18"/>
        <v>0</v>
      </c>
      <c r="M34" s="224">
        <f t="shared" si="18"/>
        <v>0</v>
      </c>
      <c r="N34" s="225">
        <f t="shared" si="18"/>
        <v>0</v>
      </c>
      <c r="O34" s="226">
        <f t="shared" si="18"/>
        <v>0</v>
      </c>
      <c r="P34" s="224">
        <f t="shared" si="18"/>
        <v>0</v>
      </c>
      <c r="Q34" s="225">
        <f t="shared" si="18"/>
        <v>0</v>
      </c>
      <c r="R34" s="227">
        <f t="shared" si="18"/>
        <v>0</v>
      </c>
      <c r="S34" s="224">
        <f t="shared" si="18"/>
        <v>0</v>
      </c>
      <c r="T34" s="228">
        <f>T38+T41+T44+T47+T50+T53+T56</f>
        <v>0</v>
      </c>
    </row>
    <row r="35" spans="3:20" ht="15" customHeight="1">
      <c r="C35" s="67"/>
      <c r="D35" s="177" t="s">
        <v>269</v>
      </c>
      <c r="E35" s="178" t="s">
        <v>286</v>
      </c>
      <c r="F35" s="224">
        <f>F39+F42+F45+F48+F51+F54+F57</f>
        <v>0</v>
      </c>
      <c r="G35" s="224">
        <f t="shared" si="18"/>
        <v>0</v>
      </c>
      <c r="H35" s="224">
        <f t="shared" si="18"/>
        <v>0</v>
      </c>
      <c r="I35" s="224">
        <f>I39+I42+I45+I48+I51+I54+I57</f>
        <v>0</v>
      </c>
      <c r="J35" s="224">
        <f t="shared" si="18"/>
        <v>0</v>
      </c>
      <c r="K35" s="225">
        <f t="shared" si="18"/>
        <v>0</v>
      </c>
      <c r="L35" s="226">
        <f t="shared" si="18"/>
        <v>0</v>
      </c>
      <c r="M35" s="224">
        <f t="shared" si="18"/>
        <v>0</v>
      </c>
      <c r="N35" s="225">
        <f t="shared" si="18"/>
        <v>0</v>
      </c>
      <c r="O35" s="226">
        <f t="shared" si="18"/>
        <v>0</v>
      </c>
      <c r="P35" s="224">
        <f t="shared" si="18"/>
        <v>0</v>
      </c>
      <c r="Q35" s="225">
        <f t="shared" si="18"/>
        <v>0</v>
      </c>
      <c r="R35" s="227">
        <f t="shared" si="18"/>
        <v>0</v>
      </c>
      <c r="S35" s="224">
        <f t="shared" si="18"/>
        <v>0</v>
      </c>
      <c r="T35" s="228">
        <f>T39+T42+T45+T48+T51+T54+T57</f>
        <v>0</v>
      </c>
    </row>
    <row r="36" spans="3:20" ht="15" customHeight="1">
      <c r="C36" s="67"/>
      <c r="D36" s="177" t="s">
        <v>230</v>
      </c>
      <c r="E36" s="178" t="s">
        <v>287</v>
      </c>
      <c r="F36" s="264"/>
      <c r="G36" s="265"/>
      <c r="H36" s="265"/>
      <c r="I36" s="265"/>
      <c r="J36" s="265"/>
      <c r="K36" s="266"/>
      <c r="L36" s="267"/>
      <c r="M36" s="265"/>
      <c r="N36" s="266"/>
      <c r="O36" s="267"/>
      <c r="P36" s="265"/>
      <c r="Q36" s="266"/>
      <c r="R36" s="268"/>
      <c r="S36" s="265"/>
      <c r="T36" s="269"/>
    </row>
    <row r="37" spans="3:20" ht="15" customHeight="1">
      <c r="C37" s="67"/>
      <c r="D37" s="177" t="s">
        <v>288</v>
      </c>
      <c r="E37" s="178" t="s">
        <v>289</v>
      </c>
      <c r="F37" s="224">
        <f>SUM(F38:F39)</f>
        <v>0</v>
      </c>
      <c r="G37" s="224">
        <f>SUM(G38:G39)</f>
        <v>0</v>
      </c>
      <c r="H37" s="224">
        <f>SUM(H38:H39)</f>
        <v>0</v>
      </c>
      <c r="I37" s="224">
        <f t="shared" ref="I37:S37" si="19">SUM(I38:I39)</f>
        <v>0</v>
      </c>
      <c r="J37" s="224">
        <f t="shared" si="19"/>
        <v>0</v>
      </c>
      <c r="K37" s="225">
        <f t="shared" si="19"/>
        <v>0</v>
      </c>
      <c r="L37" s="227">
        <f t="shared" si="19"/>
        <v>0</v>
      </c>
      <c r="M37" s="224">
        <f t="shared" si="19"/>
        <v>0</v>
      </c>
      <c r="N37" s="224">
        <f t="shared" si="19"/>
        <v>0</v>
      </c>
      <c r="O37" s="226">
        <f t="shared" si="19"/>
        <v>0</v>
      </c>
      <c r="P37" s="224">
        <f t="shared" si="19"/>
        <v>0</v>
      </c>
      <c r="Q37" s="225">
        <f t="shared" si="19"/>
        <v>0</v>
      </c>
      <c r="R37" s="227">
        <f t="shared" si="19"/>
        <v>0</v>
      </c>
      <c r="S37" s="224">
        <f t="shared" si="19"/>
        <v>0</v>
      </c>
      <c r="T37" s="228">
        <f>SUM(T38:T39)</f>
        <v>0</v>
      </c>
    </row>
    <row r="38" spans="3:20" ht="15" customHeight="1">
      <c r="C38" s="67"/>
      <c r="D38" s="177" t="s">
        <v>268</v>
      </c>
      <c r="E38" s="178" t="s">
        <v>290</v>
      </c>
      <c r="F38" s="224">
        <f t="shared" ref="F38:F57" si="20">I38+L38+M38+N38</f>
        <v>0</v>
      </c>
      <c r="G38" s="224">
        <f t="shared" ref="G38:G57" si="21">J38+O38+P38+Q38</f>
        <v>0</v>
      </c>
      <c r="H38" s="224">
        <f t="shared" ref="H38:H57" si="22">K38+R38+S38+T38</f>
        <v>0</v>
      </c>
      <c r="I38" s="229"/>
      <c r="J38" s="257">
        <f>K38*1.18</f>
        <v>0</v>
      </c>
      <c r="K38" s="239"/>
      <c r="L38" s="230"/>
      <c r="M38" s="229"/>
      <c r="N38" s="229"/>
      <c r="O38" s="226">
        <f t="shared" ref="O38:Q39" si="23">R38*1.18</f>
        <v>0</v>
      </c>
      <c r="P38" s="224">
        <f t="shared" si="23"/>
        <v>0</v>
      </c>
      <c r="Q38" s="225">
        <f t="shared" si="23"/>
        <v>0</v>
      </c>
      <c r="R38" s="230"/>
      <c r="S38" s="229"/>
      <c r="T38" s="231"/>
    </row>
    <row r="39" spans="3:20" ht="15" customHeight="1">
      <c r="C39" s="67"/>
      <c r="D39" s="177" t="s">
        <v>269</v>
      </c>
      <c r="E39" s="178" t="s">
        <v>291</v>
      </c>
      <c r="F39" s="224">
        <f t="shared" si="20"/>
        <v>0</v>
      </c>
      <c r="G39" s="224">
        <f t="shared" si="21"/>
        <v>0</v>
      </c>
      <c r="H39" s="224">
        <f t="shared" si="22"/>
        <v>0</v>
      </c>
      <c r="I39" s="229"/>
      <c r="J39" s="257">
        <f>K39*1.18</f>
        <v>0</v>
      </c>
      <c r="K39" s="239"/>
      <c r="L39" s="230"/>
      <c r="M39" s="229"/>
      <c r="N39" s="229"/>
      <c r="O39" s="226">
        <f t="shared" si="23"/>
        <v>0</v>
      </c>
      <c r="P39" s="224">
        <f t="shared" si="23"/>
        <v>0</v>
      </c>
      <c r="Q39" s="225">
        <f t="shared" si="23"/>
        <v>0</v>
      </c>
      <c r="R39" s="230"/>
      <c r="S39" s="229"/>
      <c r="T39" s="231"/>
    </row>
    <row r="40" spans="3:20" ht="22.5">
      <c r="C40" s="67"/>
      <c r="D40" s="177" t="s">
        <v>292</v>
      </c>
      <c r="E40" s="178" t="s">
        <v>293</v>
      </c>
      <c r="F40" s="224">
        <f>SUM(F41:F42)</f>
        <v>0</v>
      </c>
      <c r="G40" s="224">
        <f>SUM(G41:G42)</f>
        <v>0</v>
      </c>
      <c r="H40" s="224">
        <f>SUM(H41:H42)</f>
        <v>0</v>
      </c>
      <c r="I40" s="224">
        <f t="shared" ref="I40:S40" si="24">SUM(I41:I42)</f>
        <v>0</v>
      </c>
      <c r="J40" s="224">
        <f t="shared" si="24"/>
        <v>0</v>
      </c>
      <c r="K40" s="225">
        <f t="shared" si="24"/>
        <v>0</v>
      </c>
      <c r="L40" s="227">
        <f t="shared" si="24"/>
        <v>0</v>
      </c>
      <c r="M40" s="224">
        <f t="shared" si="24"/>
        <v>0</v>
      </c>
      <c r="N40" s="224">
        <f t="shared" si="24"/>
        <v>0</v>
      </c>
      <c r="O40" s="226">
        <f t="shared" si="24"/>
        <v>0</v>
      </c>
      <c r="P40" s="224">
        <f t="shared" si="24"/>
        <v>0</v>
      </c>
      <c r="Q40" s="225">
        <f t="shared" si="24"/>
        <v>0</v>
      </c>
      <c r="R40" s="227">
        <f t="shared" si="24"/>
        <v>0</v>
      </c>
      <c r="S40" s="224">
        <f t="shared" si="24"/>
        <v>0</v>
      </c>
      <c r="T40" s="228">
        <f>SUM(T41:T42)</f>
        <v>0</v>
      </c>
    </row>
    <row r="41" spans="3:20" ht="15" customHeight="1">
      <c r="C41" s="67"/>
      <c r="D41" s="177" t="s">
        <v>268</v>
      </c>
      <c r="E41" s="178" t="s">
        <v>294</v>
      </c>
      <c r="F41" s="224">
        <f t="shared" si="20"/>
        <v>0</v>
      </c>
      <c r="G41" s="224">
        <f t="shared" si="21"/>
        <v>0</v>
      </c>
      <c r="H41" s="224">
        <f t="shared" si="22"/>
        <v>0</v>
      </c>
      <c r="I41" s="229"/>
      <c r="J41" s="257">
        <f>K41*1.18</f>
        <v>0</v>
      </c>
      <c r="K41" s="239"/>
      <c r="L41" s="230"/>
      <c r="M41" s="229"/>
      <c r="N41" s="229"/>
      <c r="O41" s="226">
        <f t="shared" ref="O41:Q42" si="25">R41*1.18</f>
        <v>0</v>
      </c>
      <c r="P41" s="224">
        <f t="shared" si="25"/>
        <v>0</v>
      </c>
      <c r="Q41" s="225">
        <f t="shared" si="25"/>
        <v>0</v>
      </c>
      <c r="R41" s="230"/>
      <c r="S41" s="229"/>
      <c r="T41" s="231"/>
    </row>
    <row r="42" spans="3:20" ht="15" customHeight="1">
      <c r="C42" s="67"/>
      <c r="D42" s="177" t="s">
        <v>269</v>
      </c>
      <c r="E42" s="178" t="s">
        <v>295</v>
      </c>
      <c r="F42" s="224">
        <f t="shared" si="20"/>
        <v>0</v>
      </c>
      <c r="G42" s="224">
        <f>J42+O42+P42+Q42</f>
        <v>0</v>
      </c>
      <c r="H42" s="224">
        <f t="shared" si="22"/>
        <v>0</v>
      </c>
      <c r="I42" s="229"/>
      <c r="J42" s="257">
        <f>K42*1.18</f>
        <v>0</v>
      </c>
      <c r="K42" s="239"/>
      <c r="L42" s="230"/>
      <c r="M42" s="229"/>
      <c r="N42" s="229"/>
      <c r="O42" s="226">
        <f t="shared" si="25"/>
        <v>0</v>
      </c>
      <c r="P42" s="224">
        <f t="shared" si="25"/>
        <v>0</v>
      </c>
      <c r="Q42" s="225">
        <f t="shared" si="25"/>
        <v>0</v>
      </c>
      <c r="R42" s="230"/>
      <c r="S42" s="229"/>
      <c r="T42" s="231"/>
    </row>
    <row r="43" spans="3:20" ht="15" customHeight="1">
      <c r="C43" s="67"/>
      <c r="D43" s="177" t="s">
        <v>296</v>
      </c>
      <c r="E43" s="178" t="s">
        <v>297</v>
      </c>
      <c r="F43" s="224">
        <f>SUM(F44:F45)</f>
        <v>0</v>
      </c>
      <c r="G43" s="224">
        <f>SUM(G44:G45)</f>
        <v>0</v>
      </c>
      <c r="H43" s="224">
        <f>SUM(H44:H45)</f>
        <v>0</v>
      </c>
      <c r="I43" s="224">
        <f t="shared" ref="I43:S43" si="26">SUM(I44:I45)</f>
        <v>0</v>
      </c>
      <c r="J43" s="224">
        <f t="shared" si="26"/>
        <v>0</v>
      </c>
      <c r="K43" s="225">
        <f t="shared" si="26"/>
        <v>0</v>
      </c>
      <c r="L43" s="227">
        <f t="shared" si="26"/>
        <v>0</v>
      </c>
      <c r="M43" s="224">
        <f t="shared" si="26"/>
        <v>0</v>
      </c>
      <c r="N43" s="224">
        <f t="shared" si="26"/>
        <v>0</v>
      </c>
      <c r="O43" s="226">
        <f t="shared" si="26"/>
        <v>0</v>
      </c>
      <c r="P43" s="224">
        <f t="shared" si="26"/>
        <v>0</v>
      </c>
      <c r="Q43" s="225">
        <f t="shared" si="26"/>
        <v>0</v>
      </c>
      <c r="R43" s="227">
        <f t="shared" si="26"/>
        <v>0</v>
      </c>
      <c r="S43" s="224">
        <f t="shared" si="26"/>
        <v>0</v>
      </c>
      <c r="T43" s="228">
        <f>SUM(T44:T45)</f>
        <v>0</v>
      </c>
    </row>
    <row r="44" spans="3:20" ht="15" customHeight="1">
      <c r="C44" s="67"/>
      <c r="D44" s="177" t="s">
        <v>268</v>
      </c>
      <c r="E44" s="178" t="s">
        <v>298</v>
      </c>
      <c r="F44" s="224">
        <f t="shared" si="20"/>
        <v>0</v>
      </c>
      <c r="G44" s="224">
        <f t="shared" si="21"/>
        <v>0</v>
      </c>
      <c r="H44" s="224">
        <f t="shared" si="22"/>
        <v>0</v>
      </c>
      <c r="I44" s="229"/>
      <c r="J44" s="257">
        <f t="shared" ref="J44:J57" si="27">K44*1.18</f>
        <v>0</v>
      </c>
      <c r="K44" s="239"/>
      <c r="L44" s="230"/>
      <c r="M44" s="229"/>
      <c r="N44" s="229"/>
      <c r="O44" s="226">
        <f t="shared" ref="O44:Q45" si="28">R44*1.18</f>
        <v>0</v>
      </c>
      <c r="P44" s="224">
        <f t="shared" si="28"/>
        <v>0</v>
      </c>
      <c r="Q44" s="225">
        <f t="shared" si="28"/>
        <v>0</v>
      </c>
      <c r="R44" s="230"/>
      <c r="S44" s="229"/>
      <c r="T44" s="231"/>
    </row>
    <row r="45" spans="3:20" ht="15" customHeight="1">
      <c r="C45" s="67"/>
      <c r="D45" s="177" t="s">
        <v>269</v>
      </c>
      <c r="E45" s="178" t="s">
        <v>299</v>
      </c>
      <c r="F45" s="224">
        <f t="shared" si="20"/>
        <v>0</v>
      </c>
      <c r="G45" s="224">
        <f t="shared" si="21"/>
        <v>0</v>
      </c>
      <c r="H45" s="224">
        <f t="shared" si="22"/>
        <v>0</v>
      </c>
      <c r="I45" s="229"/>
      <c r="J45" s="257">
        <f t="shared" si="27"/>
        <v>0</v>
      </c>
      <c r="K45" s="239"/>
      <c r="L45" s="230"/>
      <c r="M45" s="229"/>
      <c r="N45" s="229"/>
      <c r="O45" s="226">
        <f t="shared" si="28"/>
        <v>0</v>
      </c>
      <c r="P45" s="224">
        <f t="shared" si="28"/>
        <v>0</v>
      </c>
      <c r="Q45" s="225">
        <f t="shared" si="28"/>
        <v>0</v>
      </c>
      <c r="R45" s="230"/>
      <c r="S45" s="229"/>
      <c r="T45" s="231"/>
    </row>
    <row r="46" spans="3:20" ht="22.5">
      <c r="C46" s="67"/>
      <c r="D46" s="177" t="s">
        <v>300</v>
      </c>
      <c r="E46" s="178" t="s">
        <v>301</v>
      </c>
      <c r="F46" s="224">
        <f>SUM(F47:F48)</f>
        <v>0</v>
      </c>
      <c r="G46" s="224">
        <f>SUM(G47:G48)</f>
        <v>0</v>
      </c>
      <c r="H46" s="224">
        <f>SUM(H47:H48)</f>
        <v>0</v>
      </c>
      <c r="I46" s="224">
        <f t="shared" ref="I46:S46" si="29">SUM(I47:I48)</f>
        <v>0</v>
      </c>
      <c r="J46" s="224">
        <f t="shared" si="29"/>
        <v>0</v>
      </c>
      <c r="K46" s="225">
        <f t="shared" si="29"/>
        <v>0</v>
      </c>
      <c r="L46" s="227">
        <f t="shared" si="29"/>
        <v>0</v>
      </c>
      <c r="M46" s="224">
        <f t="shared" si="29"/>
        <v>0</v>
      </c>
      <c r="N46" s="224">
        <f t="shared" si="29"/>
        <v>0</v>
      </c>
      <c r="O46" s="226">
        <f t="shared" si="29"/>
        <v>0</v>
      </c>
      <c r="P46" s="224">
        <f t="shared" si="29"/>
        <v>0</v>
      </c>
      <c r="Q46" s="225">
        <f t="shared" si="29"/>
        <v>0</v>
      </c>
      <c r="R46" s="227">
        <f t="shared" si="29"/>
        <v>0</v>
      </c>
      <c r="S46" s="224">
        <f t="shared" si="29"/>
        <v>0</v>
      </c>
      <c r="T46" s="228">
        <f>SUM(T47:T48)</f>
        <v>0</v>
      </c>
    </row>
    <row r="47" spans="3:20" ht="15" customHeight="1">
      <c r="C47" s="67"/>
      <c r="D47" s="177" t="s">
        <v>268</v>
      </c>
      <c r="E47" s="178" t="s">
        <v>302</v>
      </c>
      <c r="F47" s="224">
        <f t="shared" si="20"/>
        <v>0</v>
      </c>
      <c r="G47" s="224">
        <f t="shared" si="21"/>
        <v>0</v>
      </c>
      <c r="H47" s="224">
        <f t="shared" si="22"/>
        <v>0</v>
      </c>
      <c r="I47" s="229"/>
      <c r="J47" s="257">
        <f t="shared" si="27"/>
        <v>0</v>
      </c>
      <c r="K47" s="239"/>
      <c r="L47" s="230"/>
      <c r="M47" s="229"/>
      <c r="N47" s="229"/>
      <c r="O47" s="226">
        <f t="shared" ref="O47:Q48" si="30">R47*1.18</f>
        <v>0</v>
      </c>
      <c r="P47" s="224">
        <f t="shared" si="30"/>
        <v>0</v>
      </c>
      <c r="Q47" s="225">
        <f t="shared" si="30"/>
        <v>0</v>
      </c>
      <c r="R47" s="230"/>
      <c r="S47" s="229"/>
      <c r="T47" s="231"/>
    </row>
    <row r="48" spans="3:20" ht="15" customHeight="1">
      <c r="C48" s="67"/>
      <c r="D48" s="177" t="s">
        <v>269</v>
      </c>
      <c r="E48" s="178" t="s">
        <v>303</v>
      </c>
      <c r="F48" s="224">
        <f t="shared" si="20"/>
        <v>0</v>
      </c>
      <c r="G48" s="224">
        <f t="shared" si="21"/>
        <v>0</v>
      </c>
      <c r="H48" s="224">
        <f t="shared" si="22"/>
        <v>0</v>
      </c>
      <c r="I48" s="229"/>
      <c r="J48" s="257">
        <f t="shared" si="27"/>
        <v>0</v>
      </c>
      <c r="K48" s="239"/>
      <c r="L48" s="230"/>
      <c r="M48" s="229"/>
      <c r="N48" s="229"/>
      <c r="O48" s="226">
        <f t="shared" si="30"/>
        <v>0</v>
      </c>
      <c r="P48" s="224">
        <f t="shared" si="30"/>
        <v>0</v>
      </c>
      <c r="Q48" s="225">
        <f t="shared" si="30"/>
        <v>0</v>
      </c>
      <c r="R48" s="230"/>
      <c r="S48" s="229"/>
      <c r="T48" s="231"/>
    </row>
    <row r="49" spans="1:20" ht="33.75">
      <c r="C49" s="67"/>
      <c r="D49" s="177" t="s">
        <v>304</v>
      </c>
      <c r="E49" s="178" t="s">
        <v>305</v>
      </c>
      <c r="F49" s="224">
        <f>SUM(F50:F51)</f>
        <v>0</v>
      </c>
      <c r="G49" s="224">
        <f>SUM(G50:G51)</f>
        <v>0</v>
      </c>
      <c r="H49" s="224">
        <f>SUM(H50:H51)</f>
        <v>0</v>
      </c>
      <c r="I49" s="224">
        <f>SUM(I50:I51)</f>
        <v>0</v>
      </c>
      <c r="J49" s="224">
        <f t="shared" ref="J49:S49" si="31">SUM(J50:J51)</f>
        <v>0</v>
      </c>
      <c r="K49" s="225">
        <f t="shared" si="31"/>
        <v>0</v>
      </c>
      <c r="L49" s="227">
        <f t="shared" si="31"/>
        <v>0</v>
      </c>
      <c r="M49" s="224">
        <f t="shared" si="31"/>
        <v>0</v>
      </c>
      <c r="N49" s="224">
        <f t="shared" si="31"/>
        <v>0</v>
      </c>
      <c r="O49" s="226">
        <f t="shared" si="31"/>
        <v>0</v>
      </c>
      <c r="P49" s="224">
        <f t="shared" si="31"/>
        <v>0</v>
      </c>
      <c r="Q49" s="225">
        <f t="shared" si="31"/>
        <v>0</v>
      </c>
      <c r="R49" s="227">
        <f t="shared" si="31"/>
        <v>0</v>
      </c>
      <c r="S49" s="224">
        <f t="shared" si="31"/>
        <v>0</v>
      </c>
      <c r="T49" s="228">
        <f>SUM(T50:T51)</f>
        <v>0</v>
      </c>
    </row>
    <row r="50" spans="1:20" ht="15" customHeight="1">
      <c r="C50" s="67"/>
      <c r="D50" s="177" t="s">
        <v>268</v>
      </c>
      <c r="E50" s="178" t="s">
        <v>306</v>
      </c>
      <c r="F50" s="224">
        <f t="shared" si="20"/>
        <v>0</v>
      </c>
      <c r="G50" s="224">
        <f t="shared" si="21"/>
        <v>0</v>
      </c>
      <c r="H50" s="224">
        <f t="shared" si="22"/>
        <v>0</v>
      </c>
      <c r="I50" s="229"/>
      <c r="J50" s="257">
        <f t="shared" si="27"/>
        <v>0</v>
      </c>
      <c r="K50" s="239"/>
      <c r="L50" s="230"/>
      <c r="M50" s="229"/>
      <c r="N50" s="229"/>
      <c r="O50" s="226">
        <f t="shared" ref="O50:Q51" si="32">R50*1.18</f>
        <v>0</v>
      </c>
      <c r="P50" s="224">
        <f t="shared" si="32"/>
        <v>0</v>
      </c>
      <c r="Q50" s="225">
        <f t="shared" si="32"/>
        <v>0</v>
      </c>
      <c r="R50" s="230"/>
      <c r="S50" s="229"/>
      <c r="T50" s="231"/>
    </row>
    <row r="51" spans="1:20" ht="15" customHeight="1">
      <c r="C51" s="67"/>
      <c r="D51" s="177" t="s">
        <v>269</v>
      </c>
      <c r="E51" s="178" t="s">
        <v>307</v>
      </c>
      <c r="F51" s="224">
        <f t="shared" si="20"/>
        <v>0</v>
      </c>
      <c r="G51" s="224">
        <f t="shared" si="21"/>
        <v>0</v>
      </c>
      <c r="H51" s="224">
        <f t="shared" si="22"/>
        <v>0</v>
      </c>
      <c r="I51" s="229"/>
      <c r="J51" s="257">
        <f t="shared" si="27"/>
        <v>0</v>
      </c>
      <c r="K51" s="239"/>
      <c r="L51" s="230"/>
      <c r="M51" s="229"/>
      <c r="N51" s="229"/>
      <c r="O51" s="226">
        <f t="shared" si="32"/>
        <v>0</v>
      </c>
      <c r="P51" s="224">
        <f t="shared" si="32"/>
        <v>0</v>
      </c>
      <c r="Q51" s="225">
        <f t="shared" si="32"/>
        <v>0</v>
      </c>
      <c r="R51" s="230"/>
      <c r="S51" s="229"/>
      <c r="T51" s="231"/>
    </row>
    <row r="52" spans="1:20" ht="15" customHeight="1">
      <c r="C52" s="67"/>
      <c r="D52" s="177" t="s">
        <v>308</v>
      </c>
      <c r="E52" s="178" t="s">
        <v>309</v>
      </c>
      <c r="F52" s="224">
        <f>SUM(F53:F54)</f>
        <v>0</v>
      </c>
      <c r="G52" s="224">
        <f>SUM(G53:G54)</f>
        <v>0</v>
      </c>
      <c r="H52" s="224">
        <f>SUM(H53:H54)</f>
        <v>0</v>
      </c>
      <c r="I52" s="224">
        <f t="shared" ref="I52:S52" si="33">SUM(I53:I54)</f>
        <v>0</v>
      </c>
      <c r="J52" s="224">
        <f t="shared" si="33"/>
        <v>0</v>
      </c>
      <c r="K52" s="225">
        <f t="shared" si="33"/>
        <v>0</v>
      </c>
      <c r="L52" s="227">
        <f t="shared" si="33"/>
        <v>0</v>
      </c>
      <c r="M52" s="224">
        <f t="shared" si="33"/>
        <v>0</v>
      </c>
      <c r="N52" s="224">
        <f t="shared" si="33"/>
        <v>0</v>
      </c>
      <c r="O52" s="226">
        <f t="shared" si="33"/>
        <v>0</v>
      </c>
      <c r="P52" s="224">
        <f t="shared" si="33"/>
        <v>0</v>
      </c>
      <c r="Q52" s="225">
        <f t="shared" si="33"/>
        <v>0</v>
      </c>
      <c r="R52" s="227">
        <f t="shared" si="33"/>
        <v>0</v>
      </c>
      <c r="S52" s="224">
        <f t="shared" si="33"/>
        <v>0</v>
      </c>
      <c r="T52" s="228">
        <f>SUM(T53:T54)</f>
        <v>0</v>
      </c>
    </row>
    <row r="53" spans="1:20" ht="15" customHeight="1">
      <c r="C53" s="67"/>
      <c r="D53" s="177" t="s">
        <v>268</v>
      </c>
      <c r="E53" s="178" t="s">
        <v>310</v>
      </c>
      <c r="F53" s="224">
        <f t="shared" si="20"/>
        <v>0</v>
      </c>
      <c r="G53" s="224">
        <f t="shared" si="21"/>
        <v>0</v>
      </c>
      <c r="H53" s="224">
        <f t="shared" si="22"/>
        <v>0</v>
      </c>
      <c r="I53" s="229"/>
      <c r="J53" s="257">
        <f t="shared" si="27"/>
        <v>0</v>
      </c>
      <c r="K53" s="239"/>
      <c r="L53" s="230"/>
      <c r="M53" s="229"/>
      <c r="N53" s="229"/>
      <c r="O53" s="226">
        <f t="shared" ref="O53:Q54" si="34">R53*1.18</f>
        <v>0</v>
      </c>
      <c r="P53" s="224">
        <f t="shared" si="34"/>
        <v>0</v>
      </c>
      <c r="Q53" s="225">
        <f t="shared" si="34"/>
        <v>0</v>
      </c>
      <c r="R53" s="230"/>
      <c r="S53" s="229"/>
      <c r="T53" s="231"/>
    </row>
    <row r="54" spans="1:20" ht="15" customHeight="1">
      <c r="C54" s="67"/>
      <c r="D54" s="177" t="s">
        <v>269</v>
      </c>
      <c r="E54" s="178" t="s">
        <v>311</v>
      </c>
      <c r="F54" s="224">
        <f t="shared" si="20"/>
        <v>0</v>
      </c>
      <c r="G54" s="224">
        <f t="shared" si="21"/>
        <v>0</v>
      </c>
      <c r="H54" s="224">
        <f t="shared" si="22"/>
        <v>0</v>
      </c>
      <c r="I54" s="229"/>
      <c r="J54" s="257">
        <f t="shared" si="27"/>
        <v>0</v>
      </c>
      <c r="K54" s="239"/>
      <c r="L54" s="230"/>
      <c r="M54" s="229"/>
      <c r="N54" s="229"/>
      <c r="O54" s="226">
        <f t="shared" si="34"/>
        <v>0</v>
      </c>
      <c r="P54" s="224">
        <f t="shared" si="34"/>
        <v>0</v>
      </c>
      <c r="Q54" s="225">
        <f t="shared" si="34"/>
        <v>0</v>
      </c>
      <c r="R54" s="230"/>
      <c r="S54" s="229"/>
      <c r="T54" s="231"/>
    </row>
    <row r="55" spans="1:20" ht="56.25">
      <c r="C55" s="67"/>
      <c r="D55" s="177" t="s">
        <v>312</v>
      </c>
      <c r="E55" s="178" t="s">
        <v>313</v>
      </c>
      <c r="F55" s="224">
        <f>SUM(F56:F57)</f>
        <v>0</v>
      </c>
      <c r="G55" s="224">
        <f>SUM(G56:G57)</f>
        <v>0</v>
      </c>
      <c r="H55" s="224">
        <f>SUM(H56:H57)</f>
        <v>0</v>
      </c>
      <c r="I55" s="224">
        <f t="shared" ref="I55:S55" si="35">SUM(I56:I57)</f>
        <v>0</v>
      </c>
      <c r="J55" s="224">
        <f t="shared" si="35"/>
        <v>0</v>
      </c>
      <c r="K55" s="225">
        <f t="shared" si="35"/>
        <v>0</v>
      </c>
      <c r="L55" s="227">
        <f t="shared" si="35"/>
        <v>0</v>
      </c>
      <c r="M55" s="224">
        <f t="shared" si="35"/>
        <v>0</v>
      </c>
      <c r="N55" s="224">
        <f t="shared" si="35"/>
        <v>0</v>
      </c>
      <c r="O55" s="226">
        <f t="shared" si="35"/>
        <v>0</v>
      </c>
      <c r="P55" s="224">
        <f t="shared" si="35"/>
        <v>0</v>
      </c>
      <c r="Q55" s="225">
        <f t="shared" si="35"/>
        <v>0</v>
      </c>
      <c r="R55" s="227">
        <f t="shared" si="35"/>
        <v>0</v>
      </c>
      <c r="S55" s="224">
        <f t="shared" si="35"/>
        <v>0</v>
      </c>
      <c r="T55" s="228">
        <f>SUM(T56:T57)</f>
        <v>0</v>
      </c>
    </row>
    <row r="56" spans="1:20" ht="15" customHeight="1">
      <c r="C56" s="67"/>
      <c r="D56" s="177" t="s">
        <v>268</v>
      </c>
      <c r="E56" s="178" t="s">
        <v>314</v>
      </c>
      <c r="F56" s="224">
        <f t="shared" si="20"/>
        <v>0</v>
      </c>
      <c r="G56" s="224">
        <f t="shared" si="21"/>
        <v>0</v>
      </c>
      <c r="H56" s="224">
        <f t="shared" si="22"/>
        <v>0</v>
      </c>
      <c r="I56" s="232"/>
      <c r="J56" s="257">
        <f t="shared" si="27"/>
        <v>0</v>
      </c>
      <c r="K56" s="240"/>
      <c r="L56" s="230"/>
      <c r="M56" s="229"/>
      <c r="N56" s="229"/>
      <c r="O56" s="226">
        <f t="shared" ref="O56:Q57" si="36">R56*1.18</f>
        <v>0</v>
      </c>
      <c r="P56" s="224">
        <f t="shared" si="36"/>
        <v>0</v>
      </c>
      <c r="Q56" s="225">
        <f t="shared" si="36"/>
        <v>0</v>
      </c>
      <c r="R56" s="230"/>
      <c r="S56" s="229"/>
      <c r="T56" s="231"/>
    </row>
    <row r="57" spans="1:20" ht="15" customHeight="1">
      <c r="C57" s="67"/>
      <c r="D57" s="175" t="s">
        <v>269</v>
      </c>
      <c r="E57" s="176" t="s">
        <v>315</v>
      </c>
      <c r="F57" s="224">
        <f t="shared" si="20"/>
        <v>0</v>
      </c>
      <c r="G57" s="224">
        <f t="shared" si="21"/>
        <v>0</v>
      </c>
      <c r="H57" s="224">
        <f t="shared" si="22"/>
        <v>0</v>
      </c>
      <c r="I57" s="232"/>
      <c r="J57" s="257">
        <f t="shared" si="27"/>
        <v>0</v>
      </c>
      <c r="K57" s="240"/>
      <c r="L57" s="233"/>
      <c r="M57" s="232"/>
      <c r="N57" s="232"/>
      <c r="O57" s="226">
        <f t="shared" si="36"/>
        <v>0</v>
      </c>
      <c r="P57" s="224">
        <f t="shared" si="36"/>
        <v>0</v>
      </c>
      <c r="Q57" s="225">
        <f t="shared" si="36"/>
        <v>0</v>
      </c>
      <c r="R57" s="233"/>
      <c r="S57" s="232"/>
      <c r="T57" s="234"/>
    </row>
    <row r="58" spans="1:20" ht="22.5" customHeight="1">
      <c r="C58" s="67"/>
      <c r="D58" s="175" t="s">
        <v>50</v>
      </c>
      <c r="E58" s="176"/>
      <c r="F58" s="224">
        <f>F15+F33</f>
        <v>0</v>
      </c>
      <c r="G58" s="224">
        <f t="shared" ref="G58:T58" si="37">G15+G33</f>
        <v>0</v>
      </c>
      <c r="H58" s="224">
        <f t="shared" si="37"/>
        <v>0</v>
      </c>
      <c r="I58" s="224">
        <f t="shared" si="37"/>
        <v>0</v>
      </c>
      <c r="J58" s="224">
        <f t="shared" si="37"/>
        <v>0</v>
      </c>
      <c r="K58" s="225">
        <f t="shared" si="37"/>
        <v>0</v>
      </c>
      <c r="L58" s="227">
        <f t="shared" si="37"/>
        <v>0</v>
      </c>
      <c r="M58" s="224">
        <f t="shared" si="37"/>
        <v>0</v>
      </c>
      <c r="N58" s="225">
        <f t="shared" si="37"/>
        <v>0</v>
      </c>
      <c r="O58" s="227">
        <f t="shared" si="37"/>
        <v>0</v>
      </c>
      <c r="P58" s="224">
        <f t="shared" si="37"/>
        <v>0</v>
      </c>
      <c r="Q58" s="225">
        <f t="shared" si="37"/>
        <v>0</v>
      </c>
      <c r="R58" s="227">
        <f t="shared" si="37"/>
        <v>0</v>
      </c>
      <c r="S58" s="224">
        <f t="shared" si="37"/>
        <v>0</v>
      </c>
      <c r="T58" s="228">
        <f t="shared" si="37"/>
        <v>0</v>
      </c>
    </row>
    <row r="59" spans="1:20" ht="15" customHeight="1">
      <c r="C59" s="67"/>
      <c r="D59" s="177" t="s">
        <v>268</v>
      </c>
      <c r="E59" s="178"/>
      <c r="F59" s="224">
        <f>F34+F16</f>
        <v>0</v>
      </c>
      <c r="G59" s="224">
        <f t="shared" ref="G59:T60" si="38">G34+G16</f>
        <v>0</v>
      </c>
      <c r="H59" s="224">
        <f t="shared" si="38"/>
        <v>0</v>
      </c>
      <c r="I59" s="224">
        <f t="shared" si="38"/>
        <v>0</v>
      </c>
      <c r="J59" s="224">
        <f t="shared" si="38"/>
        <v>0</v>
      </c>
      <c r="K59" s="225">
        <f t="shared" si="38"/>
        <v>0</v>
      </c>
      <c r="L59" s="227">
        <f t="shared" si="38"/>
        <v>0</v>
      </c>
      <c r="M59" s="224">
        <f t="shared" si="38"/>
        <v>0</v>
      </c>
      <c r="N59" s="225">
        <f t="shared" si="38"/>
        <v>0</v>
      </c>
      <c r="O59" s="227">
        <f t="shared" si="38"/>
        <v>0</v>
      </c>
      <c r="P59" s="224">
        <f t="shared" si="38"/>
        <v>0</v>
      </c>
      <c r="Q59" s="225">
        <f t="shared" si="38"/>
        <v>0</v>
      </c>
      <c r="R59" s="227">
        <f t="shared" si="38"/>
        <v>0</v>
      </c>
      <c r="S59" s="224">
        <f t="shared" si="38"/>
        <v>0</v>
      </c>
      <c r="T59" s="228">
        <f t="shared" si="38"/>
        <v>0</v>
      </c>
    </row>
    <row r="60" spans="1:20" ht="15" customHeight="1">
      <c r="C60" s="67"/>
      <c r="D60" s="175" t="s">
        <v>269</v>
      </c>
      <c r="E60" s="176"/>
      <c r="F60" s="224">
        <f>F35+F17</f>
        <v>0</v>
      </c>
      <c r="G60" s="224">
        <f t="shared" si="38"/>
        <v>0</v>
      </c>
      <c r="H60" s="224">
        <f t="shared" si="38"/>
        <v>0</v>
      </c>
      <c r="I60" s="224">
        <f t="shared" si="38"/>
        <v>0</v>
      </c>
      <c r="J60" s="224">
        <f t="shared" si="38"/>
        <v>0</v>
      </c>
      <c r="K60" s="225">
        <f t="shared" si="38"/>
        <v>0</v>
      </c>
      <c r="L60" s="227">
        <f t="shared" si="38"/>
        <v>0</v>
      </c>
      <c r="M60" s="224">
        <f t="shared" si="38"/>
        <v>0</v>
      </c>
      <c r="N60" s="225">
        <f t="shared" si="38"/>
        <v>0</v>
      </c>
      <c r="O60" s="227">
        <f t="shared" si="38"/>
        <v>0</v>
      </c>
      <c r="P60" s="224">
        <f t="shared" si="38"/>
        <v>0</v>
      </c>
      <c r="Q60" s="225">
        <f t="shared" si="38"/>
        <v>0</v>
      </c>
      <c r="R60" s="227">
        <f t="shared" si="38"/>
        <v>0</v>
      </c>
      <c r="S60" s="224">
        <f t="shared" si="38"/>
        <v>0</v>
      </c>
      <c r="T60" s="228">
        <f t="shared" si="38"/>
        <v>0</v>
      </c>
    </row>
    <row r="63" spans="1:20" s="248" customFormat="1" ht="12.75">
      <c r="A63" s="247"/>
      <c r="D63" s="248" t="s">
        <v>38</v>
      </c>
      <c r="E63" s="330" t="str">
        <f>IF(Титульный!$G$43="","",Титульный!$G$43)</f>
        <v>Лукишин Игорь Геннадьевич</v>
      </c>
      <c r="F63" s="330"/>
      <c r="G63" s="330"/>
      <c r="H63" s="330"/>
      <c r="J63" s="332"/>
      <c r="K63" s="333"/>
    </row>
    <row r="64" spans="1:20" s="248" customFormat="1" ht="12.75">
      <c r="A64" s="247"/>
      <c r="E64" s="334" t="s">
        <v>39</v>
      </c>
      <c r="F64" s="334"/>
      <c r="G64" s="334"/>
      <c r="H64" s="334"/>
      <c r="J64" s="335" t="s">
        <v>40</v>
      </c>
      <c r="K64" s="334"/>
    </row>
    <row r="65" spans="1:13" s="248" customFormat="1" ht="12.75">
      <c r="A65" s="247"/>
      <c r="G65" s="250"/>
      <c r="K65" s="250"/>
    </row>
    <row r="66" spans="1:13" s="248" customFormat="1" ht="12.75">
      <c r="A66" s="247"/>
    </row>
    <row r="67" spans="1:13" s="248" customFormat="1" ht="12.75">
      <c r="A67" s="247"/>
      <c r="D67" s="251" t="s">
        <v>41</v>
      </c>
      <c r="E67" s="330" t="str">
        <f>IF(Титульный!$G$50="","",Титульный!$G$50)</f>
        <v>Начальник службы ЭСТОП</v>
      </c>
      <c r="F67" s="330"/>
      <c r="G67" s="249"/>
      <c r="H67" s="330" t="str">
        <f>IF(Титульный!$G$49="","",Титульный!$G$49)</f>
        <v>Боровой Сергей Юрьевич</v>
      </c>
      <c r="I67" s="330"/>
      <c r="J67" s="330"/>
      <c r="K67" s="249"/>
      <c r="L67" s="252"/>
      <c r="M67" s="252"/>
    </row>
    <row r="68" spans="1:13" s="248" customFormat="1" ht="12.75">
      <c r="A68" s="247"/>
      <c r="D68" s="251" t="s">
        <v>42</v>
      </c>
      <c r="E68" s="329" t="s">
        <v>43</v>
      </c>
      <c r="F68" s="329"/>
      <c r="G68" s="250"/>
      <c r="H68" s="329" t="s">
        <v>39</v>
      </c>
      <c r="I68" s="329"/>
      <c r="J68" s="329"/>
      <c r="K68" s="250"/>
      <c r="L68" s="329" t="s">
        <v>40</v>
      </c>
      <c r="M68" s="329"/>
    </row>
    <row r="69" spans="1:13" s="248" customFormat="1" ht="12.75">
      <c r="A69" s="247"/>
      <c r="D69" s="251" t="s">
        <v>44</v>
      </c>
    </row>
    <row r="70" spans="1:13" s="248" customFormat="1" ht="12.75">
      <c r="A70" s="247"/>
      <c r="E70" s="330" t="str">
        <f>IF(Титульный!$G$51="","",Титульный!$G$51)</f>
        <v>8(423)2306-940</v>
      </c>
      <c r="F70" s="330"/>
      <c r="G70" s="330"/>
      <c r="I70" s="253" t="s">
        <v>45</v>
      </c>
      <c r="J70" s="251"/>
    </row>
    <row r="71" spans="1:13" s="248" customFormat="1" ht="12.75">
      <c r="A71" s="247"/>
      <c r="E71" s="331" t="s">
        <v>46</v>
      </c>
      <c r="F71" s="331"/>
      <c r="G71" s="331"/>
      <c r="I71" s="254" t="s">
        <v>47</v>
      </c>
      <c r="J71" s="254"/>
    </row>
  </sheetData>
  <sheetProtection password="FA9C" sheet="1" objects="1" scenarios="1" formatColumns="0" formatRows="0"/>
  <mergeCells count="23">
    <mergeCell ref="E70:G70"/>
    <mergeCell ref="E71:G71"/>
    <mergeCell ref="E63:H63"/>
    <mergeCell ref="J63:K63"/>
    <mergeCell ref="E64:H64"/>
    <mergeCell ref="J64:K64"/>
    <mergeCell ref="E67:F67"/>
    <mergeCell ref="D11:K11"/>
    <mergeCell ref="E68:F68"/>
    <mergeCell ref="H68:J68"/>
    <mergeCell ref="L68:M68"/>
    <mergeCell ref="H67:J67"/>
    <mergeCell ref="D12:D13"/>
    <mergeCell ref="E12:E13"/>
    <mergeCell ref="F12:F13"/>
    <mergeCell ref="G12:G13"/>
    <mergeCell ref="L12:N12"/>
    <mergeCell ref="O12:Q12"/>
    <mergeCell ref="R12:T12"/>
    <mergeCell ref="H12:H13"/>
    <mergeCell ref="I12:I13"/>
    <mergeCell ref="J12:J13"/>
    <mergeCell ref="K12:K13"/>
  </mergeCells>
  <phoneticPr fontId="3" type="noConversion"/>
  <dataValidations count="1">
    <dataValidation type="decimal" allowBlank="1" showErrorMessage="1" errorTitle="Ошибка" error="Допускается ввод только действительных чисел!" sqref="F15:T57 F59:T60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_21">
    <tabColor indexed="31"/>
    <pageSetUpPr fitToPage="1"/>
  </sheetPr>
  <dimension ref="A1:DM61"/>
  <sheetViews>
    <sheetView showGridLines="0" topLeftCell="O19" zoomScaleNormal="100" workbookViewId="0"/>
  </sheetViews>
  <sheetFormatPr defaultRowHeight="11.25"/>
  <cols>
    <col min="1" max="1" width="9.140625" style="55" hidden="1" customWidth="1"/>
    <col min="2" max="2" width="9.140625" style="56" hidden="1" customWidth="1"/>
    <col min="3" max="3" width="4.140625" style="56" customWidth="1"/>
    <col min="4" max="4" width="40.7109375" style="56" customWidth="1"/>
    <col min="5" max="5" width="6.7109375" style="56" customWidth="1"/>
    <col min="6" max="117" width="10.7109375" style="56" customWidth="1"/>
    <col min="118" max="16384" width="9.140625" style="56"/>
  </cols>
  <sheetData>
    <row r="1" spans="1:117" hidden="1"/>
    <row r="2" spans="1:117" hidden="1"/>
    <row r="3" spans="1:117" hidden="1"/>
    <row r="4" spans="1:117" hidden="1">
      <c r="A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</row>
    <row r="5" spans="1:117" hidden="1">
      <c r="A5" s="59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</row>
    <row r="6" spans="1:117" hidden="1">
      <c r="A6" s="59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</row>
    <row r="7" spans="1:117">
      <c r="A7" s="59"/>
      <c r="D7" s="117"/>
      <c r="E7" s="117"/>
      <c r="F7" s="60"/>
      <c r="G7" s="60"/>
      <c r="H7" s="60"/>
      <c r="I7" s="60"/>
      <c r="J7" s="60"/>
      <c r="K7" s="60"/>
      <c r="L7" s="60"/>
      <c r="M7" s="55"/>
      <c r="N7" s="55"/>
      <c r="O7" s="60"/>
      <c r="P7" s="60"/>
      <c r="Q7" s="60"/>
      <c r="R7" s="60"/>
      <c r="S7" s="60"/>
      <c r="T7" s="55"/>
      <c r="U7" s="55"/>
      <c r="V7" s="60"/>
      <c r="W7" s="60"/>
      <c r="X7" s="60"/>
      <c r="Y7" s="60"/>
      <c r="Z7" s="60"/>
      <c r="AA7" s="55"/>
      <c r="AB7" s="55"/>
      <c r="AC7" s="60"/>
      <c r="AD7" s="60"/>
      <c r="AE7" s="60"/>
      <c r="AF7" s="60"/>
      <c r="AG7" s="60"/>
      <c r="AH7" s="55"/>
      <c r="AI7" s="55"/>
      <c r="AJ7" s="60"/>
      <c r="AK7" s="60"/>
      <c r="AL7" s="60"/>
      <c r="AM7" s="60"/>
      <c r="AN7" s="60"/>
      <c r="AO7" s="55"/>
      <c r="AP7" s="55"/>
      <c r="AQ7" s="60"/>
      <c r="AR7" s="60"/>
      <c r="AS7" s="60"/>
      <c r="AT7" s="60"/>
      <c r="AU7" s="60"/>
      <c r="AV7" s="55"/>
      <c r="AW7" s="55"/>
      <c r="AX7" s="60"/>
      <c r="AY7" s="60"/>
      <c r="AZ7" s="60"/>
      <c r="BA7" s="60"/>
      <c r="BB7" s="60"/>
      <c r="BC7" s="55"/>
      <c r="BD7" s="55"/>
      <c r="BE7" s="60"/>
      <c r="BF7" s="60"/>
      <c r="BG7" s="60"/>
      <c r="BH7" s="60"/>
      <c r="BI7" s="60"/>
      <c r="BJ7" s="55"/>
      <c r="BK7" s="55"/>
      <c r="BL7" s="60"/>
      <c r="BM7" s="60"/>
      <c r="BN7" s="60"/>
      <c r="BO7" s="60"/>
      <c r="BP7" s="60"/>
      <c r="BQ7" s="55"/>
      <c r="BR7" s="55"/>
      <c r="BS7" s="60"/>
      <c r="BT7" s="60"/>
      <c r="BU7" s="60"/>
      <c r="BV7" s="60"/>
      <c r="BW7" s="60"/>
      <c r="BX7" s="55"/>
      <c r="BY7" s="55"/>
      <c r="BZ7" s="60"/>
      <c r="CA7" s="60"/>
      <c r="CB7" s="60"/>
      <c r="CC7" s="60"/>
      <c r="CD7" s="60"/>
      <c r="CE7" s="55"/>
      <c r="CF7" s="55"/>
      <c r="CG7" s="60"/>
      <c r="CH7" s="60"/>
      <c r="CI7" s="60"/>
      <c r="CJ7" s="60"/>
      <c r="CK7" s="60"/>
      <c r="CL7" s="55"/>
      <c r="CM7" s="55"/>
      <c r="CN7" s="60"/>
      <c r="CO7" s="60"/>
      <c r="CP7" s="60"/>
      <c r="CQ7" s="60"/>
      <c r="CR7" s="60"/>
      <c r="CS7" s="55"/>
      <c r="CT7" s="55"/>
      <c r="CU7" s="60"/>
      <c r="CV7" s="60"/>
      <c r="CW7" s="60"/>
      <c r="CX7" s="60"/>
      <c r="CY7" s="60"/>
      <c r="CZ7" s="55"/>
      <c r="DA7" s="55"/>
      <c r="DB7" s="60"/>
      <c r="DC7" s="60"/>
      <c r="DD7" s="60"/>
      <c r="DE7" s="60"/>
      <c r="DF7" s="60"/>
      <c r="DG7" s="55"/>
      <c r="DH7" s="55"/>
      <c r="DI7" s="60"/>
      <c r="DJ7" s="60"/>
      <c r="DK7" s="60"/>
      <c r="DL7" s="60"/>
      <c r="DM7" s="60"/>
    </row>
    <row r="8" spans="1:117" ht="12" customHeight="1">
      <c r="A8" s="59"/>
      <c r="D8" s="163" t="s">
        <v>211</v>
      </c>
      <c r="E8" s="181"/>
      <c r="F8" s="181"/>
      <c r="G8" s="181"/>
      <c r="H8" s="181"/>
      <c r="I8" s="181"/>
      <c r="J8" s="181"/>
      <c r="K8" s="181"/>
      <c r="L8" s="181"/>
      <c r="M8" s="61"/>
      <c r="N8" s="61"/>
      <c r="O8" s="61"/>
      <c r="P8" s="61"/>
      <c r="Q8" s="61"/>
      <c r="R8" s="61"/>
      <c r="S8" s="61"/>
    </row>
    <row r="9" spans="1:117" ht="12" customHeight="1">
      <c r="D9" s="115" t="s">
        <v>316</v>
      </c>
      <c r="E9" s="117"/>
      <c r="F9" s="117"/>
      <c r="G9" s="117"/>
      <c r="H9" s="117"/>
      <c r="I9" s="117"/>
      <c r="J9" s="117"/>
      <c r="K9" s="117"/>
      <c r="L9" s="117"/>
    </row>
    <row r="10" spans="1:117" ht="12" customHeight="1">
      <c r="D10" s="166" t="str">
        <f>IF(org="","Не определено",org)</f>
        <v>АО "Международный аэропорт Владивосток"</v>
      </c>
      <c r="E10" s="117"/>
      <c r="F10" s="117"/>
      <c r="G10" s="117"/>
      <c r="H10" s="117"/>
      <c r="I10" s="117"/>
      <c r="J10" s="117"/>
      <c r="K10" s="117"/>
      <c r="L10" s="117"/>
    </row>
    <row r="11" spans="1:117">
      <c r="D11" s="344"/>
      <c r="E11" s="344"/>
      <c r="F11" s="344"/>
      <c r="G11" s="344"/>
      <c r="H11" s="344"/>
      <c r="I11" s="344"/>
      <c r="J11" s="344"/>
      <c r="K11" s="344"/>
      <c r="L11" s="183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84"/>
      <c r="CL11" s="117"/>
      <c r="CM11" s="117"/>
      <c r="CN11" s="117"/>
      <c r="CO11" s="117"/>
      <c r="CP11" s="117"/>
      <c r="CQ11" s="117"/>
      <c r="CR11" s="184"/>
      <c r="CS11" s="117"/>
      <c r="CT11" s="117"/>
      <c r="CU11" s="117"/>
      <c r="CV11" s="117"/>
      <c r="CW11" s="117"/>
      <c r="CX11" s="117"/>
      <c r="CY11" s="184"/>
      <c r="CZ11" s="117"/>
      <c r="DA11" s="117"/>
      <c r="DB11" s="117"/>
      <c r="DC11" s="117"/>
      <c r="DD11" s="117"/>
      <c r="DE11" s="117"/>
      <c r="DF11" s="184"/>
      <c r="DG11" s="117"/>
      <c r="DH11" s="117"/>
      <c r="DI11" s="117"/>
      <c r="DJ11" s="117"/>
      <c r="DK11" s="117"/>
      <c r="DL11" s="117"/>
      <c r="DM11" s="184" t="s">
        <v>215</v>
      </c>
    </row>
    <row r="12" spans="1:117" s="62" customFormat="1" ht="15" customHeight="1">
      <c r="A12" s="72"/>
      <c r="C12" s="182"/>
      <c r="D12" s="345" t="s">
        <v>216</v>
      </c>
      <c r="E12" s="345" t="s">
        <v>217</v>
      </c>
      <c r="F12" s="346" t="s">
        <v>317</v>
      </c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7"/>
      <c r="T12" s="352" t="s">
        <v>318</v>
      </c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7"/>
      <c r="AH12" s="352" t="s">
        <v>319</v>
      </c>
      <c r="AI12" s="346"/>
      <c r="AJ12" s="346"/>
      <c r="AK12" s="346"/>
      <c r="AL12" s="346"/>
      <c r="AM12" s="346"/>
      <c r="AN12" s="346"/>
      <c r="AO12" s="346"/>
      <c r="AP12" s="346"/>
      <c r="AQ12" s="346"/>
      <c r="AR12" s="346"/>
      <c r="AS12" s="346"/>
      <c r="AT12" s="346"/>
      <c r="AU12" s="347"/>
      <c r="AV12" s="352" t="s">
        <v>319</v>
      </c>
      <c r="AW12" s="346"/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6"/>
      <c r="BI12" s="347"/>
      <c r="BJ12" s="360" t="s">
        <v>320</v>
      </c>
      <c r="BK12" s="361"/>
      <c r="BL12" s="361"/>
      <c r="BM12" s="361"/>
      <c r="BN12" s="361"/>
      <c r="BO12" s="361"/>
      <c r="BP12" s="361"/>
      <c r="BQ12" s="361"/>
      <c r="BR12" s="361"/>
      <c r="BS12" s="361"/>
      <c r="BT12" s="361"/>
      <c r="BU12" s="361"/>
      <c r="BV12" s="361"/>
      <c r="BW12" s="362"/>
      <c r="BX12" s="360" t="s">
        <v>320</v>
      </c>
      <c r="BY12" s="361"/>
      <c r="BZ12" s="361"/>
      <c r="CA12" s="361"/>
      <c r="CB12" s="361"/>
      <c r="CC12" s="361"/>
      <c r="CD12" s="361"/>
      <c r="CE12" s="361"/>
      <c r="CF12" s="361"/>
      <c r="CG12" s="361"/>
      <c r="CH12" s="361"/>
      <c r="CI12" s="361"/>
      <c r="CJ12" s="361"/>
      <c r="CK12" s="362"/>
      <c r="CL12" s="357" t="s">
        <v>320</v>
      </c>
      <c r="CM12" s="355"/>
      <c r="CN12" s="355"/>
      <c r="CO12" s="355"/>
      <c r="CP12" s="355"/>
      <c r="CQ12" s="355"/>
      <c r="CR12" s="355"/>
      <c r="CS12" s="355"/>
      <c r="CT12" s="355"/>
      <c r="CU12" s="355"/>
      <c r="CV12" s="355"/>
      <c r="CW12" s="355"/>
      <c r="CX12" s="355"/>
      <c r="CY12" s="359"/>
      <c r="CZ12" s="358" t="s">
        <v>321</v>
      </c>
      <c r="DA12" s="355"/>
      <c r="DB12" s="355"/>
      <c r="DC12" s="355"/>
      <c r="DD12" s="355"/>
      <c r="DE12" s="355"/>
      <c r="DF12" s="359"/>
      <c r="DG12" s="354" t="s">
        <v>36</v>
      </c>
      <c r="DH12" s="355"/>
      <c r="DI12" s="355"/>
      <c r="DJ12" s="355"/>
      <c r="DK12" s="355"/>
      <c r="DL12" s="355"/>
      <c r="DM12" s="356"/>
    </row>
    <row r="13" spans="1:117" s="62" customFormat="1" ht="30.75" customHeight="1">
      <c r="A13" s="72"/>
      <c r="C13" s="182"/>
      <c r="D13" s="345"/>
      <c r="E13" s="345"/>
      <c r="F13" s="345" t="s">
        <v>322</v>
      </c>
      <c r="G13" s="345"/>
      <c r="H13" s="345"/>
      <c r="I13" s="345"/>
      <c r="J13" s="345"/>
      <c r="K13" s="345"/>
      <c r="L13" s="349"/>
      <c r="M13" s="350" t="s">
        <v>323</v>
      </c>
      <c r="N13" s="345"/>
      <c r="O13" s="345"/>
      <c r="P13" s="345"/>
      <c r="Q13" s="345"/>
      <c r="R13" s="345"/>
      <c r="S13" s="349"/>
      <c r="T13" s="353" t="s">
        <v>322</v>
      </c>
      <c r="U13" s="345"/>
      <c r="V13" s="345"/>
      <c r="W13" s="345"/>
      <c r="X13" s="345"/>
      <c r="Y13" s="345"/>
      <c r="Z13" s="349"/>
      <c r="AA13" s="350" t="s">
        <v>323</v>
      </c>
      <c r="AB13" s="345"/>
      <c r="AC13" s="345"/>
      <c r="AD13" s="345"/>
      <c r="AE13" s="345"/>
      <c r="AF13" s="345"/>
      <c r="AG13" s="349"/>
      <c r="AH13" s="353" t="s">
        <v>324</v>
      </c>
      <c r="AI13" s="345"/>
      <c r="AJ13" s="345"/>
      <c r="AK13" s="345"/>
      <c r="AL13" s="345"/>
      <c r="AM13" s="345"/>
      <c r="AN13" s="349"/>
      <c r="AO13" s="350" t="s">
        <v>325</v>
      </c>
      <c r="AP13" s="345"/>
      <c r="AQ13" s="345"/>
      <c r="AR13" s="345"/>
      <c r="AS13" s="345"/>
      <c r="AT13" s="345"/>
      <c r="AU13" s="349"/>
      <c r="AV13" s="353" t="s">
        <v>375</v>
      </c>
      <c r="AW13" s="345"/>
      <c r="AX13" s="345"/>
      <c r="AY13" s="345"/>
      <c r="AZ13" s="345"/>
      <c r="BA13" s="345"/>
      <c r="BB13" s="349"/>
      <c r="BC13" s="350" t="s">
        <v>326</v>
      </c>
      <c r="BD13" s="345"/>
      <c r="BE13" s="345"/>
      <c r="BF13" s="345"/>
      <c r="BG13" s="345"/>
      <c r="BH13" s="345"/>
      <c r="BI13" s="349"/>
      <c r="BJ13" s="353" t="s">
        <v>324</v>
      </c>
      <c r="BK13" s="345"/>
      <c r="BL13" s="345"/>
      <c r="BM13" s="345"/>
      <c r="BN13" s="345"/>
      <c r="BO13" s="345"/>
      <c r="BP13" s="349"/>
      <c r="BQ13" s="350" t="s">
        <v>325</v>
      </c>
      <c r="BR13" s="345"/>
      <c r="BS13" s="345"/>
      <c r="BT13" s="345"/>
      <c r="BU13" s="345"/>
      <c r="BV13" s="345"/>
      <c r="BW13" s="349"/>
      <c r="BX13" s="353" t="s">
        <v>375</v>
      </c>
      <c r="BY13" s="345"/>
      <c r="BZ13" s="345"/>
      <c r="CA13" s="345"/>
      <c r="CB13" s="345"/>
      <c r="CC13" s="345"/>
      <c r="CD13" s="349"/>
      <c r="CE13" s="350" t="s">
        <v>326</v>
      </c>
      <c r="CF13" s="345"/>
      <c r="CG13" s="345"/>
      <c r="CH13" s="345"/>
      <c r="CI13" s="345"/>
      <c r="CJ13" s="345"/>
      <c r="CK13" s="349"/>
      <c r="CL13" s="353" t="s">
        <v>327</v>
      </c>
      <c r="CM13" s="345"/>
      <c r="CN13" s="345"/>
      <c r="CO13" s="345"/>
      <c r="CP13" s="345"/>
      <c r="CQ13" s="345"/>
      <c r="CR13" s="349"/>
      <c r="CS13" s="350" t="s">
        <v>328</v>
      </c>
      <c r="CT13" s="345"/>
      <c r="CU13" s="345"/>
      <c r="CV13" s="345"/>
      <c r="CW13" s="345"/>
      <c r="CX13" s="345"/>
      <c r="CY13" s="349"/>
      <c r="CZ13" s="358"/>
      <c r="DA13" s="355"/>
      <c r="DB13" s="355"/>
      <c r="DC13" s="355"/>
      <c r="DD13" s="355"/>
      <c r="DE13" s="355"/>
      <c r="DF13" s="359"/>
      <c r="DG13" s="357"/>
      <c r="DH13" s="355"/>
      <c r="DI13" s="355"/>
      <c r="DJ13" s="355"/>
      <c r="DK13" s="355"/>
      <c r="DL13" s="355"/>
      <c r="DM13" s="356"/>
    </row>
    <row r="14" spans="1:117" s="62" customFormat="1" ht="15" customHeight="1">
      <c r="A14" s="72"/>
      <c r="C14" s="182"/>
      <c r="D14" s="345"/>
      <c r="E14" s="345"/>
      <c r="F14" s="345" t="s">
        <v>229</v>
      </c>
      <c r="G14" s="345" t="s">
        <v>230</v>
      </c>
      <c r="H14" s="345"/>
      <c r="I14" s="345"/>
      <c r="J14" s="345"/>
      <c r="K14" s="345"/>
      <c r="L14" s="349"/>
      <c r="M14" s="350" t="s">
        <v>229</v>
      </c>
      <c r="N14" s="345" t="s">
        <v>230</v>
      </c>
      <c r="O14" s="345"/>
      <c r="P14" s="345"/>
      <c r="Q14" s="345"/>
      <c r="R14" s="345"/>
      <c r="S14" s="349"/>
      <c r="T14" s="353" t="s">
        <v>229</v>
      </c>
      <c r="U14" s="345" t="s">
        <v>230</v>
      </c>
      <c r="V14" s="345"/>
      <c r="W14" s="345"/>
      <c r="X14" s="345"/>
      <c r="Y14" s="345"/>
      <c r="Z14" s="349"/>
      <c r="AA14" s="350" t="s">
        <v>229</v>
      </c>
      <c r="AB14" s="345" t="s">
        <v>230</v>
      </c>
      <c r="AC14" s="345"/>
      <c r="AD14" s="345"/>
      <c r="AE14" s="345"/>
      <c r="AF14" s="345"/>
      <c r="AG14" s="349"/>
      <c r="AH14" s="353" t="s">
        <v>229</v>
      </c>
      <c r="AI14" s="345" t="s">
        <v>230</v>
      </c>
      <c r="AJ14" s="345"/>
      <c r="AK14" s="345"/>
      <c r="AL14" s="345"/>
      <c r="AM14" s="345"/>
      <c r="AN14" s="349"/>
      <c r="AO14" s="350" t="s">
        <v>229</v>
      </c>
      <c r="AP14" s="345" t="s">
        <v>230</v>
      </c>
      <c r="AQ14" s="345"/>
      <c r="AR14" s="345"/>
      <c r="AS14" s="345"/>
      <c r="AT14" s="345"/>
      <c r="AU14" s="349"/>
      <c r="AV14" s="353" t="s">
        <v>229</v>
      </c>
      <c r="AW14" s="345" t="s">
        <v>230</v>
      </c>
      <c r="AX14" s="345"/>
      <c r="AY14" s="345"/>
      <c r="AZ14" s="345"/>
      <c r="BA14" s="345"/>
      <c r="BB14" s="349"/>
      <c r="BC14" s="350" t="s">
        <v>229</v>
      </c>
      <c r="BD14" s="345" t="s">
        <v>230</v>
      </c>
      <c r="BE14" s="345"/>
      <c r="BF14" s="345"/>
      <c r="BG14" s="345"/>
      <c r="BH14" s="345"/>
      <c r="BI14" s="349"/>
      <c r="BJ14" s="353" t="s">
        <v>229</v>
      </c>
      <c r="BK14" s="345" t="s">
        <v>230</v>
      </c>
      <c r="BL14" s="345"/>
      <c r="BM14" s="345"/>
      <c r="BN14" s="345"/>
      <c r="BO14" s="345"/>
      <c r="BP14" s="349"/>
      <c r="BQ14" s="350" t="s">
        <v>229</v>
      </c>
      <c r="BR14" s="345" t="s">
        <v>230</v>
      </c>
      <c r="BS14" s="345"/>
      <c r="BT14" s="345"/>
      <c r="BU14" s="345"/>
      <c r="BV14" s="345"/>
      <c r="BW14" s="349"/>
      <c r="BX14" s="353" t="s">
        <v>229</v>
      </c>
      <c r="BY14" s="345" t="s">
        <v>230</v>
      </c>
      <c r="BZ14" s="345"/>
      <c r="CA14" s="345"/>
      <c r="CB14" s="345"/>
      <c r="CC14" s="345"/>
      <c r="CD14" s="349"/>
      <c r="CE14" s="350" t="s">
        <v>229</v>
      </c>
      <c r="CF14" s="345" t="s">
        <v>230</v>
      </c>
      <c r="CG14" s="345"/>
      <c r="CH14" s="345"/>
      <c r="CI14" s="345"/>
      <c r="CJ14" s="345"/>
      <c r="CK14" s="349"/>
      <c r="CL14" s="353" t="s">
        <v>229</v>
      </c>
      <c r="CM14" s="345" t="s">
        <v>230</v>
      </c>
      <c r="CN14" s="345"/>
      <c r="CO14" s="345"/>
      <c r="CP14" s="345"/>
      <c r="CQ14" s="345"/>
      <c r="CR14" s="349"/>
      <c r="CS14" s="350" t="s">
        <v>229</v>
      </c>
      <c r="CT14" s="345" t="s">
        <v>230</v>
      </c>
      <c r="CU14" s="345"/>
      <c r="CV14" s="345"/>
      <c r="CW14" s="345"/>
      <c r="CX14" s="345"/>
      <c r="CY14" s="349"/>
      <c r="CZ14" s="353" t="s">
        <v>229</v>
      </c>
      <c r="DA14" s="345" t="s">
        <v>230</v>
      </c>
      <c r="DB14" s="345"/>
      <c r="DC14" s="345"/>
      <c r="DD14" s="345"/>
      <c r="DE14" s="345"/>
      <c r="DF14" s="349"/>
      <c r="DG14" s="350" t="s">
        <v>229</v>
      </c>
      <c r="DH14" s="345" t="s">
        <v>230</v>
      </c>
      <c r="DI14" s="345"/>
      <c r="DJ14" s="345"/>
      <c r="DK14" s="345"/>
      <c r="DL14" s="345"/>
      <c r="DM14" s="364"/>
    </row>
    <row r="15" spans="1:117" s="62" customFormat="1" ht="15" customHeight="1">
      <c r="A15" s="72"/>
      <c r="C15" s="182"/>
      <c r="D15" s="345"/>
      <c r="E15" s="345"/>
      <c r="F15" s="348"/>
      <c r="G15" s="244" t="s">
        <v>231</v>
      </c>
      <c r="H15" s="244" t="s">
        <v>232</v>
      </c>
      <c r="I15" s="244" t="s">
        <v>233</v>
      </c>
      <c r="J15" s="244" t="s">
        <v>234</v>
      </c>
      <c r="K15" s="244" t="s">
        <v>235</v>
      </c>
      <c r="L15" s="235" t="s">
        <v>236</v>
      </c>
      <c r="M15" s="351"/>
      <c r="N15" s="244" t="s">
        <v>231</v>
      </c>
      <c r="O15" s="244" t="s">
        <v>232</v>
      </c>
      <c r="P15" s="244" t="s">
        <v>233</v>
      </c>
      <c r="Q15" s="244" t="s">
        <v>234</v>
      </c>
      <c r="R15" s="244" t="s">
        <v>235</v>
      </c>
      <c r="S15" s="245" t="s">
        <v>236</v>
      </c>
      <c r="T15" s="363"/>
      <c r="U15" s="244" t="s">
        <v>231</v>
      </c>
      <c r="V15" s="244" t="s">
        <v>232</v>
      </c>
      <c r="W15" s="244" t="s">
        <v>233</v>
      </c>
      <c r="X15" s="244" t="s">
        <v>234</v>
      </c>
      <c r="Y15" s="244" t="s">
        <v>235</v>
      </c>
      <c r="Z15" s="245" t="s">
        <v>236</v>
      </c>
      <c r="AA15" s="351"/>
      <c r="AB15" s="244" t="s">
        <v>231</v>
      </c>
      <c r="AC15" s="244" t="s">
        <v>232</v>
      </c>
      <c r="AD15" s="244" t="s">
        <v>233</v>
      </c>
      <c r="AE15" s="244" t="s">
        <v>234</v>
      </c>
      <c r="AF15" s="244" t="s">
        <v>235</v>
      </c>
      <c r="AG15" s="245" t="s">
        <v>236</v>
      </c>
      <c r="AH15" s="363"/>
      <c r="AI15" s="244" t="s">
        <v>231</v>
      </c>
      <c r="AJ15" s="244" t="s">
        <v>232</v>
      </c>
      <c r="AK15" s="244" t="s">
        <v>233</v>
      </c>
      <c r="AL15" s="244" t="s">
        <v>234</v>
      </c>
      <c r="AM15" s="244" t="s">
        <v>235</v>
      </c>
      <c r="AN15" s="245" t="s">
        <v>236</v>
      </c>
      <c r="AO15" s="351"/>
      <c r="AP15" s="244" t="s">
        <v>231</v>
      </c>
      <c r="AQ15" s="244" t="s">
        <v>232</v>
      </c>
      <c r="AR15" s="244" t="s">
        <v>233</v>
      </c>
      <c r="AS15" s="244" t="s">
        <v>234</v>
      </c>
      <c r="AT15" s="244" t="s">
        <v>235</v>
      </c>
      <c r="AU15" s="245" t="s">
        <v>236</v>
      </c>
      <c r="AV15" s="363"/>
      <c r="AW15" s="244" t="s">
        <v>231</v>
      </c>
      <c r="AX15" s="244" t="s">
        <v>232</v>
      </c>
      <c r="AY15" s="244" t="s">
        <v>233</v>
      </c>
      <c r="AZ15" s="244" t="s">
        <v>234</v>
      </c>
      <c r="BA15" s="244" t="s">
        <v>235</v>
      </c>
      <c r="BB15" s="245" t="s">
        <v>236</v>
      </c>
      <c r="BC15" s="351"/>
      <c r="BD15" s="244" t="s">
        <v>231</v>
      </c>
      <c r="BE15" s="244" t="s">
        <v>232</v>
      </c>
      <c r="BF15" s="244" t="s">
        <v>233</v>
      </c>
      <c r="BG15" s="244" t="s">
        <v>234</v>
      </c>
      <c r="BH15" s="244" t="s">
        <v>235</v>
      </c>
      <c r="BI15" s="245" t="s">
        <v>236</v>
      </c>
      <c r="BJ15" s="363"/>
      <c r="BK15" s="244" t="s">
        <v>231</v>
      </c>
      <c r="BL15" s="244" t="s">
        <v>232</v>
      </c>
      <c r="BM15" s="244" t="s">
        <v>233</v>
      </c>
      <c r="BN15" s="244" t="s">
        <v>234</v>
      </c>
      <c r="BO15" s="244" t="s">
        <v>235</v>
      </c>
      <c r="BP15" s="245" t="s">
        <v>236</v>
      </c>
      <c r="BQ15" s="351"/>
      <c r="BR15" s="244" t="s">
        <v>231</v>
      </c>
      <c r="BS15" s="244" t="s">
        <v>232</v>
      </c>
      <c r="BT15" s="244" t="s">
        <v>233</v>
      </c>
      <c r="BU15" s="244" t="s">
        <v>234</v>
      </c>
      <c r="BV15" s="244" t="s">
        <v>235</v>
      </c>
      <c r="BW15" s="245" t="s">
        <v>236</v>
      </c>
      <c r="BX15" s="363"/>
      <c r="BY15" s="244" t="s">
        <v>231</v>
      </c>
      <c r="BZ15" s="244" t="s">
        <v>232</v>
      </c>
      <c r="CA15" s="244" t="s">
        <v>233</v>
      </c>
      <c r="CB15" s="244" t="s">
        <v>234</v>
      </c>
      <c r="CC15" s="244" t="s">
        <v>235</v>
      </c>
      <c r="CD15" s="245" t="s">
        <v>236</v>
      </c>
      <c r="CE15" s="351"/>
      <c r="CF15" s="244" t="s">
        <v>231</v>
      </c>
      <c r="CG15" s="244" t="s">
        <v>232</v>
      </c>
      <c r="CH15" s="244" t="s">
        <v>233</v>
      </c>
      <c r="CI15" s="244" t="s">
        <v>234</v>
      </c>
      <c r="CJ15" s="244" t="s">
        <v>235</v>
      </c>
      <c r="CK15" s="245" t="s">
        <v>236</v>
      </c>
      <c r="CL15" s="363"/>
      <c r="CM15" s="244" t="s">
        <v>231</v>
      </c>
      <c r="CN15" s="244" t="s">
        <v>232</v>
      </c>
      <c r="CO15" s="244" t="s">
        <v>233</v>
      </c>
      <c r="CP15" s="244" t="s">
        <v>234</v>
      </c>
      <c r="CQ15" s="244" t="s">
        <v>235</v>
      </c>
      <c r="CR15" s="245" t="s">
        <v>236</v>
      </c>
      <c r="CS15" s="351"/>
      <c r="CT15" s="244" t="s">
        <v>231</v>
      </c>
      <c r="CU15" s="244" t="s">
        <v>232</v>
      </c>
      <c r="CV15" s="244" t="s">
        <v>233</v>
      </c>
      <c r="CW15" s="244" t="s">
        <v>234</v>
      </c>
      <c r="CX15" s="244" t="s">
        <v>235</v>
      </c>
      <c r="CY15" s="245" t="s">
        <v>236</v>
      </c>
      <c r="CZ15" s="363"/>
      <c r="DA15" s="244" t="s">
        <v>231</v>
      </c>
      <c r="DB15" s="244" t="s">
        <v>232</v>
      </c>
      <c r="DC15" s="244" t="s">
        <v>233</v>
      </c>
      <c r="DD15" s="244" t="s">
        <v>234</v>
      </c>
      <c r="DE15" s="244" t="s">
        <v>235</v>
      </c>
      <c r="DF15" s="245" t="s">
        <v>236</v>
      </c>
      <c r="DG15" s="350"/>
      <c r="DH15" s="185" t="s">
        <v>231</v>
      </c>
      <c r="DI15" s="185" t="s">
        <v>232</v>
      </c>
      <c r="DJ15" s="185" t="s">
        <v>233</v>
      </c>
      <c r="DK15" s="185" t="s">
        <v>234</v>
      </c>
      <c r="DL15" s="185" t="s">
        <v>235</v>
      </c>
      <c r="DM15" s="187" t="s">
        <v>236</v>
      </c>
    </row>
    <row r="16" spans="1:117" ht="12" customHeight="1">
      <c r="D16" s="188">
        <v>1</v>
      </c>
      <c r="E16" s="188">
        <v>2</v>
      </c>
      <c r="F16" s="188">
        <v>3</v>
      </c>
      <c r="G16" s="188">
        <v>4</v>
      </c>
      <c r="H16" s="188">
        <v>5</v>
      </c>
      <c r="I16" s="188">
        <v>6</v>
      </c>
      <c r="J16" s="188">
        <v>7</v>
      </c>
      <c r="K16" s="188">
        <v>8</v>
      </c>
      <c r="L16" s="188">
        <v>9</v>
      </c>
      <c r="M16" s="188">
        <v>10</v>
      </c>
      <c r="N16" s="188">
        <v>11</v>
      </c>
      <c r="O16" s="188">
        <v>12</v>
      </c>
      <c r="P16" s="188">
        <v>13</v>
      </c>
      <c r="Q16" s="188">
        <v>14</v>
      </c>
      <c r="R16" s="188">
        <v>15</v>
      </c>
      <c r="S16" s="188">
        <v>16</v>
      </c>
      <c r="T16" s="188">
        <v>17</v>
      </c>
      <c r="U16" s="188">
        <v>18</v>
      </c>
      <c r="V16" s="188">
        <v>19</v>
      </c>
      <c r="W16" s="188">
        <v>20</v>
      </c>
      <c r="X16" s="188">
        <v>21</v>
      </c>
      <c r="Y16" s="188">
        <v>22</v>
      </c>
      <c r="Z16" s="188">
        <v>23</v>
      </c>
      <c r="AA16" s="188">
        <v>24</v>
      </c>
      <c r="AB16" s="188">
        <v>25</v>
      </c>
      <c r="AC16" s="188">
        <v>26</v>
      </c>
      <c r="AD16" s="188">
        <v>27</v>
      </c>
      <c r="AE16" s="188">
        <v>28</v>
      </c>
      <c r="AF16" s="188">
        <v>29</v>
      </c>
      <c r="AG16" s="188">
        <v>30</v>
      </c>
      <c r="AH16" s="188">
        <v>31</v>
      </c>
      <c r="AI16" s="188">
        <v>32</v>
      </c>
      <c r="AJ16" s="188">
        <v>33</v>
      </c>
      <c r="AK16" s="188">
        <v>34</v>
      </c>
      <c r="AL16" s="188">
        <v>35</v>
      </c>
      <c r="AM16" s="188">
        <v>36</v>
      </c>
      <c r="AN16" s="188">
        <v>37</v>
      </c>
      <c r="AO16" s="188">
        <v>38</v>
      </c>
      <c r="AP16" s="188">
        <v>39</v>
      </c>
      <c r="AQ16" s="188">
        <v>40</v>
      </c>
      <c r="AR16" s="188">
        <v>41</v>
      </c>
      <c r="AS16" s="188">
        <v>42</v>
      </c>
      <c r="AT16" s="188">
        <v>43</v>
      </c>
      <c r="AU16" s="188">
        <v>44</v>
      </c>
      <c r="AV16" s="188">
        <v>45</v>
      </c>
      <c r="AW16" s="188">
        <v>46</v>
      </c>
      <c r="AX16" s="188">
        <v>47</v>
      </c>
      <c r="AY16" s="188">
        <v>48</v>
      </c>
      <c r="AZ16" s="188">
        <v>49</v>
      </c>
      <c r="BA16" s="188">
        <v>50</v>
      </c>
      <c r="BB16" s="188">
        <v>51</v>
      </c>
      <c r="BC16" s="188">
        <v>52</v>
      </c>
      <c r="BD16" s="188">
        <v>53</v>
      </c>
      <c r="BE16" s="188">
        <v>54</v>
      </c>
      <c r="BF16" s="188">
        <v>55</v>
      </c>
      <c r="BG16" s="188">
        <v>56</v>
      </c>
      <c r="BH16" s="188">
        <v>57</v>
      </c>
      <c r="BI16" s="188">
        <v>58</v>
      </c>
      <c r="BJ16" s="188">
        <v>59</v>
      </c>
      <c r="BK16" s="188">
        <v>60</v>
      </c>
      <c r="BL16" s="188">
        <v>61</v>
      </c>
      <c r="BM16" s="188">
        <v>62</v>
      </c>
      <c r="BN16" s="188">
        <v>63</v>
      </c>
      <c r="BO16" s="188">
        <v>64</v>
      </c>
      <c r="BP16" s="188">
        <v>65</v>
      </c>
      <c r="BQ16" s="188">
        <v>66</v>
      </c>
      <c r="BR16" s="188">
        <v>67</v>
      </c>
      <c r="BS16" s="188">
        <v>68</v>
      </c>
      <c r="BT16" s="188">
        <v>69</v>
      </c>
      <c r="BU16" s="188">
        <v>70</v>
      </c>
      <c r="BV16" s="188">
        <v>71</v>
      </c>
      <c r="BW16" s="188">
        <v>72</v>
      </c>
      <c r="BX16" s="188">
        <v>73</v>
      </c>
      <c r="BY16" s="188">
        <v>74</v>
      </c>
      <c r="BZ16" s="188">
        <v>75</v>
      </c>
      <c r="CA16" s="188">
        <v>76</v>
      </c>
      <c r="CB16" s="188">
        <v>77</v>
      </c>
      <c r="CC16" s="188">
        <v>78</v>
      </c>
      <c r="CD16" s="188">
        <v>79</v>
      </c>
      <c r="CE16" s="188">
        <v>80</v>
      </c>
      <c r="CF16" s="188">
        <v>81</v>
      </c>
      <c r="CG16" s="188">
        <v>82</v>
      </c>
      <c r="CH16" s="188">
        <v>83</v>
      </c>
      <c r="CI16" s="188">
        <v>84</v>
      </c>
      <c r="CJ16" s="188">
        <v>85</v>
      </c>
      <c r="CK16" s="188">
        <v>86</v>
      </c>
      <c r="CL16" s="188">
        <v>87</v>
      </c>
      <c r="CM16" s="188">
        <v>88</v>
      </c>
      <c r="CN16" s="188">
        <v>89</v>
      </c>
      <c r="CO16" s="188">
        <v>90</v>
      </c>
      <c r="CP16" s="188">
        <v>91</v>
      </c>
      <c r="CQ16" s="188">
        <v>92</v>
      </c>
      <c r="CR16" s="188">
        <v>93</v>
      </c>
      <c r="CS16" s="188">
        <v>94</v>
      </c>
      <c r="CT16" s="188">
        <v>95</v>
      </c>
      <c r="CU16" s="188">
        <v>96</v>
      </c>
      <c r="CV16" s="188">
        <v>97</v>
      </c>
      <c r="CW16" s="188">
        <v>98</v>
      </c>
      <c r="CX16" s="188">
        <v>99</v>
      </c>
      <c r="CY16" s="188">
        <v>100</v>
      </c>
      <c r="CZ16" s="188">
        <v>101</v>
      </c>
      <c r="DA16" s="188">
        <v>102</v>
      </c>
      <c r="DB16" s="188">
        <v>103</v>
      </c>
      <c r="DC16" s="188">
        <v>104</v>
      </c>
      <c r="DD16" s="188">
        <v>105</v>
      </c>
      <c r="DE16" s="188">
        <v>106</v>
      </c>
      <c r="DF16" s="188">
        <v>107</v>
      </c>
      <c r="DG16" s="188">
        <v>108</v>
      </c>
      <c r="DH16" s="188">
        <v>109</v>
      </c>
      <c r="DI16" s="188">
        <v>110</v>
      </c>
      <c r="DJ16" s="188">
        <v>111</v>
      </c>
      <c r="DK16" s="188">
        <v>112</v>
      </c>
      <c r="DL16" s="188">
        <v>113</v>
      </c>
      <c r="DM16" s="188">
        <v>114</v>
      </c>
    </row>
    <row r="17" spans="2:117" ht="33.75">
      <c r="B17" s="55"/>
      <c r="C17" s="60"/>
      <c r="D17" s="191" t="s">
        <v>237</v>
      </c>
      <c r="E17" s="186">
        <v>100</v>
      </c>
      <c r="F17" s="257">
        <f>SUM(F18:F24)</f>
        <v>0</v>
      </c>
      <c r="G17" s="257">
        <f t="shared" ref="G17:L17" si="0">SUM(G18:G24)</f>
        <v>0</v>
      </c>
      <c r="H17" s="257">
        <f t="shared" si="0"/>
        <v>0</v>
      </c>
      <c r="I17" s="257">
        <f t="shared" si="0"/>
        <v>0</v>
      </c>
      <c r="J17" s="257">
        <f t="shared" si="0"/>
        <v>0</v>
      </c>
      <c r="K17" s="257">
        <f t="shared" si="0"/>
        <v>0</v>
      </c>
      <c r="L17" s="259">
        <f t="shared" si="0"/>
        <v>0</v>
      </c>
      <c r="M17" s="257">
        <f t="shared" ref="M17:AR17" si="1">SUM(M18:M24)</f>
        <v>0</v>
      </c>
      <c r="N17" s="257">
        <f t="shared" si="1"/>
        <v>0</v>
      </c>
      <c r="O17" s="257">
        <f t="shared" si="1"/>
        <v>0</v>
      </c>
      <c r="P17" s="257">
        <f t="shared" si="1"/>
        <v>0</v>
      </c>
      <c r="Q17" s="257">
        <f t="shared" si="1"/>
        <v>0</v>
      </c>
      <c r="R17" s="257">
        <f t="shared" si="1"/>
        <v>0</v>
      </c>
      <c r="S17" s="259">
        <f t="shared" si="1"/>
        <v>0</v>
      </c>
      <c r="T17" s="257">
        <f t="shared" si="1"/>
        <v>0</v>
      </c>
      <c r="U17" s="257">
        <f t="shared" si="1"/>
        <v>0</v>
      </c>
      <c r="V17" s="257">
        <f t="shared" si="1"/>
        <v>0</v>
      </c>
      <c r="W17" s="257">
        <f t="shared" si="1"/>
        <v>0</v>
      </c>
      <c r="X17" s="257">
        <f t="shared" si="1"/>
        <v>0</v>
      </c>
      <c r="Y17" s="257">
        <f t="shared" si="1"/>
        <v>0</v>
      </c>
      <c r="Z17" s="259">
        <f t="shared" si="1"/>
        <v>0</v>
      </c>
      <c r="AA17" s="257">
        <f t="shared" si="1"/>
        <v>0</v>
      </c>
      <c r="AB17" s="257">
        <f t="shared" si="1"/>
        <v>0</v>
      </c>
      <c r="AC17" s="257">
        <f t="shared" si="1"/>
        <v>0</v>
      </c>
      <c r="AD17" s="257">
        <f t="shared" si="1"/>
        <v>0</v>
      </c>
      <c r="AE17" s="257">
        <f t="shared" si="1"/>
        <v>0</v>
      </c>
      <c r="AF17" s="257">
        <f t="shared" si="1"/>
        <v>0</v>
      </c>
      <c r="AG17" s="259">
        <f t="shared" si="1"/>
        <v>0</v>
      </c>
      <c r="AH17" s="257">
        <f t="shared" si="1"/>
        <v>0</v>
      </c>
      <c r="AI17" s="257">
        <f t="shared" si="1"/>
        <v>0</v>
      </c>
      <c r="AJ17" s="257">
        <f t="shared" si="1"/>
        <v>0</v>
      </c>
      <c r="AK17" s="257">
        <f t="shared" si="1"/>
        <v>0</v>
      </c>
      <c r="AL17" s="257">
        <f t="shared" si="1"/>
        <v>0</v>
      </c>
      <c r="AM17" s="257">
        <f t="shared" si="1"/>
        <v>0</v>
      </c>
      <c r="AN17" s="259">
        <f t="shared" si="1"/>
        <v>0</v>
      </c>
      <c r="AO17" s="257">
        <f t="shared" si="1"/>
        <v>0</v>
      </c>
      <c r="AP17" s="257">
        <f t="shared" si="1"/>
        <v>0</v>
      </c>
      <c r="AQ17" s="257">
        <f t="shared" si="1"/>
        <v>0</v>
      </c>
      <c r="AR17" s="257">
        <f t="shared" si="1"/>
        <v>0</v>
      </c>
      <c r="AS17" s="257">
        <f t="shared" ref="AS17:BX17" si="2">SUM(AS18:AS24)</f>
        <v>0</v>
      </c>
      <c r="AT17" s="257">
        <f t="shared" si="2"/>
        <v>0</v>
      </c>
      <c r="AU17" s="259">
        <f t="shared" si="2"/>
        <v>0</v>
      </c>
      <c r="AV17" s="257">
        <f t="shared" si="2"/>
        <v>0</v>
      </c>
      <c r="AW17" s="257">
        <f t="shared" si="2"/>
        <v>0</v>
      </c>
      <c r="AX17" s="257">
        <f t="shared" si="2"/>
        <v>0</v>
      </c>
      <c r="AY17" s="257">
        <f t="shared" si="2"/>
        <v>0</v>
      </c>
      <c r="AZ17" s="257">
        <f t="shared" si="2"/>
        <v>0</v>
      </c>
      <c r="BA17" s="257">
        <f t="shared" si="2"/>
        <v>0</v>
      </c>
      <c r="BB17" s="259">
        <f t="shared" si="2"/>
        <v>0</v>
      </c>
      <c r="BC17" s="257">
        <f t="shared" si="2"/>
        <v>0</v>
      </c>
      <c r="BD17" s="257">
        <f t="shared" si="2"/>
        <v>0</v>
      </c>
      <c r="BE17" s="257">
        <f t="shared" si="2"/>
        <v>0</v>
      </c>
      <c r="BF17" s="257">
        <f t="shared" si="2"/>
        <v>0</v>
      </c>
      <c r="BG17" s="257">
        <f t="shared" si="2"/>
        <v>0</v>
      </c>
      <c r="BH17" s="257">
        <f t="shared" si="2"/>
        <v>0</v>
      </c>
      <c r="BI17" s="259">
        <f t="shared" si="2"/>
        <v>0</v>
      </c>
      <c r="BJ17" s="257">
        <f t="shared" si="2"/>
        <v>0</v>
      </c>
      <c r="BK17" s="257">
        <f t="shared" si="2"/>
        <v>0</v>
      </c>
      <c r="BL17" s="257">
        <f t="shared" si="2"/>
        <v>0</v>
      </c>
      <c r="BM17" s="257">
        <f t="shared" si="2"/>
        <v>0</v>
      </c>
      <c r="BN17" s="257">
        <f t="shared" si="2"/>
        <v>0</v>
      </c>
      <c r="BO17" s="257">
        <f t="shared" si="2"/>
        <v>0</v>
      </c>
      <c r="BP17" s="259">
        <f t="shared" si="2"/>
        <v>0</v>
      </c>
      <c r="BQ17" s="257">
        <f t="shared" si="2"/>
        <v>0</v>
      </c>
      <c r="BR17" s="257">
        <f t="shared" si="2"/>
        <v>0</v>
      </c>
      <c r="BS17" s="257">
        <f t="shared" si="2"/>
        <v>0</v>
      </c>
      <c r="BT17" s="257">
        <f t="shared" si="2"/>
        <v>0</v>
      </c>
      <c r="BU17" s="257">
        <f t="shared" si="2"/>
        <v>0</v>
      </c>
      <c r="BV17" s="257">
        <f t="shared" si="2"/>
        <v>0</v>
      </c>
      <c r="BW17" s="259">
        <f t="shared" si="2"/>
        <v>0</v>
      </c>
      <c r="BX17" s="257">
        <f t="shared" si="2"/>
        <v>0</v>
      </c>
      <c r="BY17" s="257">
        <f t="shared" ref="BY17:DD17" si="3">SUM(BY18:BY24)</f>
        <v>0</v>
      </c>
      <c r="BZ17" s="257">
        <f t="shared" si="3"/>
        <v>0</v>
      </c>
      <c r="CA17" s="257">
        <f t="shared" si="3"/>
        <v>0</v>
      </c>
      <c r="CB17" s="257">
        <f t="shared" si="3"/>
        <v>0</v>
      </c>
      <c r="CC17" s="257">
        <f t="shared" si="3"/>
        <v>0</v>
      </c>
      <c r="CD17" s="259">
        <f t="shared" si="3"/>
        <v>0</v>
      </c>
      <c r="CE17" s="257">
        <f t="shared" si="3"/>
        <v>0</v>
      </c>
      <c r="CF17" s="257">
        <f t="shared" si="3"/>
        <v>0</v>
      </c>
      <c r="CG17" s="257">
        <f t="shared" si="3"/>
        <v>0</v>
      </c>
      <c r="CH17" s="257">
        <f t="shared" si="3"/>
        <v>0</v>
      </c>
      <c r="CI17" s="257">
        <f t="shared" si="3"/>
        <v>0</v>
      </c>
      <c r="CJ17" s="257">
        <f t="shared" si="3"/>
        <v>0</v>
      </c>
      <c r="CK17" s="259">
        <f t="shared" si="3"/>
        <v>0</v>
      </c>
      <c r="CL17" s="257">
        <f t="shared" si="3"/>
        <v>0</v>
      </c>
      <c r="CM17" s="257">
        <f t="shared" si="3"/>
        <v>0</v>
      </c>
      <c r="CN17" s="257">
        <f t="shared" si="3"/>
        <v>0</v>
      </c>
      <c r="CO17" s="257">
        <f t="shared" si="3"/>
        <v>0</v>
      </c>
      <c r="CP17" s="257">
        <f t="shared" si="3"/>
        <v>0</v>
      </c>
      <c r="CQ17" s="257">
        <f t="shared" si="3"/>
        <v>0</v>
      </c>
      <c r="CR17" s="259">
        <f t="shared" si="3"/>
        <v>0</v>
      </c>
      <c r="CS17" s="257">
        <f t="shared" si="3"/>
        <v>0</v>
      </c>
      <c r="CT17" s="257">
        <f t="shared" si="3"/>
        <v>0</v>
      </c>
      <c r="CU17" s="257">
        <f t="shared" si="3"/>
        <v>0</v>
      </c>
      <c r="CV17" s="257">
        <f t="shared" si="3"/>
        <v>0</v>
      </c>
      <c r="CW17" s="257">
        <f t="shared" si="3"/>
        <v>0</v>
      </c>
      <c r="CX17" s="257">
        <f t="shared" si="3"/>
        <v>0</v>
      </c>
      <c r="CY17" s="259">
        <f t="shared" si="3"/>
        <v>0</v>
      </c>
      <c r="CZ17" s="257">
        <f t="shared" si="3"/>
        <v>0</v>
      </c>
      <c r="DA17" s="257">
        <f t="shared" si="3"/>
        <v>0</v>
      </c>
      <c r="DB17" s="257">
        <f t="shared" si="3"/>
        <v>0</v>
      </c>
      <c r="DC17" s="257">
        <f t="shared" si="3"/>
        <v>0</v>
      </c>
      <c r="DD17" s="257">
        <f t="shared" si="3"/>
        <v>0</v>
      </c>
      <c r="DE17" s="257">
        <f t="shared" ref="DE17:DM17" si="4">SUM(DE18:DE24)</f>
        <v>0</v>
      </c>
      <c r="DF17" s="259">
        <f t="shared" si="4"/>
        <v>0</v>
      </c>
      <c r="DG17" s="257">
        <f t="shared" si="4"/>
        <v>0</v>
      </c>
      <c r="DH17" s="257">
        <f t="shared" si="4"/>
        <v>0</v>
      </c>
      <c r="DI17" s="257">
        <f t="shared" si="4"/>
        <v>0</v>
      </c>
      <c r="DJ17" s="257">
        <f t="shared" si="4"/>
        <v>0</v>
      </c>
      <c r="DK17" s="257">
        <f t="shared" si="4"/>
        <v>0</v>
      </c>
      <c r="DL17" s="257">
        <f t="shared" si="4"/>
        <v>0</v>
      </c>
      <c r="DM17" s="261">
        <f t="shared" si="4"/>
        <v>0</v>
      </c>
    </row>
    <row r="18" spans="2:117" ht="22.5">
      <c r="B18" s="55"/>
      <c r="C18" s="60"/>
      <c r="D18" s="191" t="s">
        <v>238</v>
      </c>
      <c r="E18" s="186">
        <v>111</v>
      </c>
      <c r="F18" s="224">
        <f>SUM(G18:L18)</f>
        <v>0</v>
      </c>
      <c r="G18" s="214"/>
      <c r="H18" s="214"/>
      <c r="I18" s="214"/>
      <c r="J18" s="214"/>
      <c r="K18" s="214"/>
      <c r="L18" s="236"/>
      <c r="M18" s="224">
        <f>SUM(N18:S18)</f>
        <v>0</v>
      </c>
      <c r="N18" s="214"/>
      <c r="O18" s="214"/>
      <c r="P18" s="214"/>
      <c r="Q18" s="214"/>
      <c r="R18" s="214"/>
      <c r="S18" s="236"/>
      <c r="T18" s="224">
        <f>SUM(U18:Z18)</f>
        <v>0</v>
      </c>
      <c r="U18" s="214"/>
      <c r="V18" s="214"/>
      <c r="W18" s="214"/>
      <c r="X18" s="214"/>
      <c r="Y18" s="214"/>
      <c r="Z18" s="236"/>
      <c r="AA18" s="224">
        <f>SUM(AB18:AG18)</f>
        <v>0</v>
      </c>
      <c r="AB18" s="214"/>
      <c r="AC18" s="214"/>
      <c r="AD18" s="214"/>
      <c r="AE18" s="214"/>
      <c r="AF18" s="214"/>
      <c r="AG18" s="236"/>
      <c r="AH18" s="224">
        <f>SUM(AI18:AN18)</f>
        <v>0</v>
      </c>
      <c r="AI18" s="214"/>
      <c r="AJ18" s="214"/>
      <c r="AK18" s="214"/>
      <c r="AL18" s="214"/>
      <c r="AM18" s="214"/>
      <c r="AN18" s="236"/>
      <c r="AO18" s="224">
        <f>SUM(AP18:AU18)</f>
        <v>0</v>
      </c>
      <c r="AP18" s="214"/>
      <c r="AQ18" s="214"/>
      <c r="AR18" s="214"/>
      <c r="AS18" s="214"/>
      <c r="AT18" s="214"/>
      <c r="AU18" s="236"/>
      <c r="AV18" s="224">
        <f>SUM(AW18:BB18)</f>
        <v>0</v>
      </c>
      <c r="AW18" s="214"/>
      <c r="AX18" s="214"/>
      <c r="AY18" s="214"/>
      <c r="AZ18" s="214"/>
      <c r="BA18" s="214"/>
      <c r="BB18" s="236"/>
      <c r="BC18" s="224">
        <f>SUM(BD18:BI18)</f>
        <v>0</v>
      </c>
      <c r="BD18" s="214"/>
      <c r="BE18" s="214"/>
      <c r="BF18" s="214"/>
      <c r="BG18" s="214"/>
      <c r="BH18" s="214"/>
      <c r="BI18" s="236"/>
      <c r="BJ18" s="224">
        <f>SUM(BK18:BP18)</f>
        <v>0</v>
      </c>
      <c r="BK18" s="214"/>
      <c r="BL18" s="214"/>
      <c r="BM18" s="214"/>
      <c r="BN18" s="214"/>
      <c r="BO18" s="214"/>
      <c r="BP18" s="236"/>
      <c r="BQ18" s="224">
        <f>SUM(BR18:BW18)</f>
        <v>0</v>
      </c>
      <c r="BR18" s="214"/>
      <c r="BS18" s="214"/>
      <c r="BT18" s="214"/>
      <c r="BU18" s="214"/>
      <c r="BV18" s="214"/>
      <c r="BW18" s="236"/>
      <c r="BX18" s="224">
        <f>SUM(BY18:CD18)</f>
        <v>0</v>
      </c>
      <c r="BY18" s="214"/>
      <c r="BZ18" s="214"/>
      <c r="CA18" s="214"/>
      <c r="CB18" s="214"/>
      <c r="CC18" s="214"/>
      <c r="CD18" s="236"/>
      <c r="CE18" s="224">
        <f>SUM(CF18:CK18)</f>
        <v>0</v>
      </c>
      <c r="CF18" s="214"/>
      <c r="CG18" s="214"/>
      <c r="CH18" s="214"/>
      <c r="CI18" s="214"/>
      <c r="CJ18" s="214"/>
      <c r="CK18" s="236"/>
      <c r="CL18" s="224">
        <f>SUM(CM18:CR18)</f>
        <v>0</v>
      </c>
      <c r="CM18" s="214"/>
      <c r="CN18" s="214"/>
      <c r="CO18" s="214"/>
      <c r="CP18" s="214"/>
      <c r="CQ18" s="214"/>
      <c r="CR18" s="236"/>
      <c r="CS18" s="224">
        <f>SUM(CT18:CY18)</f>
        <v>0</v>
      </c>
      <c r="CT18" s="214"/>
      <c r="CU18" s="214"/>
      <c r="CV18" s="214"/>
      <c r="CW18" s="214"/>
      <c r="CX18" s="214"/>
      <c r="CY18" s="236"/>
      <c r="CZ18" s="224">
        <f>SUM(DA18:DF18)</f>
        <v>0</v>
      </c>
      <c r="DA18" s="214"/>
      <c r="DB18" s="214"/>
      <c r="DC18" s="214"/>
      <c r="DD18" s="214"/>
      <c r="DE18" s="214"/>
      <c r="DF18" s="236"/>
      <c r="DG18" s="224">
        <f>SUM(DH18:DM18)</f>
        <v>0</v>
      </c>
      <c r="DH18" s="214"/>
      <c r="DI18" s="214"/>
      <c r="DJ18" s="214"/>
      <c r="DK18" s="214"/>
      <c r="DL18" s="214"/>
      <c r="DM18" s="221"/>
    </row>
    <row r="19" spans="2:117" ht="22.5">
      <c r="B19" s="55"/>
      <c r="C19" s="60"/>
      <c r="D19" s="191" t="s">
        <v>239</v>
      </c>
      <c r="E19" s="186">
        <v>121</v>
      </c>
      <c r="F19" s="224">
        <f t="shared" ref="F19:F24" si="5">SUM(G19:L19)</f>
        <v>0</v>
      </c>
      <c r="G19" s="214"/>
      <c r="H19" s="214"/>
      <c r="I19" s="214"/>
      <c r="J19" s="214"/>
      <c r="K19" s="214"/>
      <c r="L19" s="236"/>
      <c r="M19" s="224">
        <f t="shared" ref="M19:M24" si="6">SUM(N19:S19)</f>
        <v>0</v>
      </c>
      <c r="N19" s="214"/>
      <c r="O19" s="214"/>
      <c r="P19" s="214"/>
      <c r="Q19" s="214"/>
      <c r="R19" s="214"/>
      <c r="S19" s="236"/>
      <c r="T19" s="224">
        <f t="shared" ref="T19:T24" si="7">SUM(U19:Z19)</f>
        <v>0</v>
      </c>
      <c r="U19" s="214"/>
      <c r="V19" s="214"/>
      <c r="W19" s="214"/>
      <c r="X19" s="214"/>
      <c r="Y19" s="214"/>
      <c r="Z19" s="236"/>
      <c r="AA19" s="224">
        <f t="shared" ref="AA19:AA24" si="8">SUM(AB19:AG19)</f>
        <v>0</v>
      </c>
      <c r="AB19" s="214"/>
      <c r="AC19" s="214"/>
      <c r="AD19" s="214"/>
      <c r="AE19" s="214"/>
      <c r="AF19" s="214"/>
      <c r="AG19" s="236"/>
      <c r="AH19" s="224">
        <f t="shared" ref="AH19:AH24" si="9">SUM(AI19:AN19)</f>
        <v>0</v>
      </c>
      <c r="AI19" s="214"/>
      <c r="AJ19" s="214"/>
      <c r="AK19" s="214"/>
      <c r="AL19" s="214"/>
      <c r="AM19" s="214"/>
      <c r="AN19" s="236"/>
      <c r="AO19" s="224">
        <f t="shared" ref="AO19:AO24" si="10">SUM(AP19:AU19)</f>
        <v>0</v>
      </c>
      <c r="AP19" s="214"/>
      <c r="AQ19" s="214"/>
      <c r="AR19" s="214"/>
      <c r="AS19" s="214"/>
      <c r="AT19" s="214"/>
      <c r="AU19" s="236"/>
      <c r="AV19" s="224">
        <f t="shared" ref="AV19:AV24" si="11">SUM(AW19:BB19)</f>
        <v>0</v>
      </c>
      <c r="AW19" s="214"/>
      <c r="AX19" s="214"/>
      <c r="AY19" s="214"/>
      <c r="AZ19" s="214"/>
      <c r="BA19" s="214"/>
      <c r="BB19" s="236"/>
      <c r="BC19" s="224">
        <f t="shared" ref="BC19:BC24" si="12">SUM(BD19:BI19)</f>
        <v>0</v>
      </c>
      <c r="BD19" s="214"/>
      <c r="BE19" s="214"/>
      <c r="BF19" s="214"/>
      <c r="BG19" s="214"/>
      <c r="BH19" s="214"/>
      <c r="BI19" s="236"/>
      <c r="BJ19" s="224">
        <f t="shared" ref="BJ19:BJ24" si="13">SUM(BK19:BP19)</f>
        <v>0</v>
      </c>
      <c r="BK19" s="214"/>
      <c r="BL19" s="214"/>
      <c r="BM19" s="214"/>
      <c r="BN19" s="214"/>
      <c r="BO19" s="214"/>
      <c r="BP19" s="236"/>
      <c r="BQ19" s="224">
        <f t="shared" ref="BQ19:BQ24" si="14">SUM(BR19:BW19)</f>
        <v>0</v>
      </c>
      <c r="BR19" s="214"/>
      <c r="BS19" s="214"/>
      <c r="BT19" s="214"/>
      <c r="BU19" s="214"/>
      <c r="BV19" s="214"/>
      <c r="BW19" s="236"/>
      <c r="BX19" s="224">
        <f t="shared" ref="BX19:BX24" si="15">SUM(BY19:CD19)</f>
        <v>0</v>
      </c>
      <c r="BY19" s="214"/>
      <c r="BZ19" s="214"/>
      <c r="CA19" s="214"/>
      <c r="CB19" s="214"/>
      <c r="CC19" s="214"/>
      <c r="CD19" s="236"/>
      <c r="CE19" s="224">
        <f t="shared" ref="CE19:CE24" si="16">SUM(CF19:CK19)</f>
        <v>0</v>
      </c>
      <c r="CF19" s="214"/>
      <c r="CG19" s="214"/>
      <c r="CH19" s="214"/>
      <c r="CI19" s="214"/>
      <c r="CJ19" s="214"/>
      <c r="CK19" s="236"/>
      <c r="CL19" s="224">
        <f t="shared" ref="CL19:CL24" si="17">SUM(CM19:CR19)</f>
        <v>0</v>
      </c>
      <c r="CM19" s="214"/>
      <c r="CN19" s="214"/>
      <c r="CO19" s="214"/>
      <c r="CP19" s="214"/>
      <c r="CQ19" s="214"/>
      <c r="CR19" s="236"/>
      <c r="CS19" s="224">
        <f t="shared" ref="CS19:CS24" si="18">SUM(CT19:CY19)</f>
        <v>0</v>
      </c>
      <c r="CT19" s="214"/>
      <c r="CU19" s="214"/>
      <c r="CV19" s="214"/>
      <c r="CW19" s="214"/>
      <c r="CX19" s="214"/>
      <c r="CY19" s="236"/>
      <c r="CZ19" s="224">
        <f t="shared" ref="CZ19:CZ24" si="19">SUM(DA19:DF19)</f>
        <v>0</v>
      </c>
      <c r="DA19" s="214"/>
      <c r="DB19" s="214"/>
      <c r="DC19" s="214"/>
      <c r="DD19" s="214"/>
      <c r="DE19" s="214"/>
      <c r="DF19" s="236"/>
      <c r="DG19" s="224">
        <f t="shared" ref="DG19:DG24" si="20">SUM(DH19:DM19)</f>
        <v>0</v>
      </c>
      <c r="DH19" s="214"/>
      <c r="DI19" s="214"/>
      <c r="DJ19" s="214"/>
      <c r="DK19" s="214"/>
      <c r="DL19" s="214"/>
      <c r="DM19" s="221"/>
    </row>
    <row r="20" spans="2:117" ht="15" customHeight="1">
      <c r="B20" s="55"/>
      <c r="C20" s="60"/>
      <c r="D20" s="191" t="s">
        <v>240</v>
      </c>
      <c r="E20" s="186">
        <v>131</v>
      </c>
      <c r="F20" s="224">
        <f t="shared" si="5"/>
        <v>0</v>
      </c>
      <c r="G20" s="214"/>
      <c r="H20" s="214"/>
      <c r="I20" s="214"/>
      <c r="J20" s="214"/>
      <c r="K20" s="214"/>
      <c r="L20" s="236"/>
      <c r="M20" s="224">
        <f t="shared" si="6"/>
        <v>0</v>
      </c>
      <c r="N20" s="214"/>
      <c r="O20" s="214"/>
      <c r="P20" s="214"/>
      <c r="Q20" s="214"/>
      <c r="R20" s="214"/>
      <c r="S20" s="236"/>
      <c r="T20" s="224">
        <f t="shared" si="7"/>
        <v>0</v>
      </c>
      <c r="U20" s="214"/>
      <c r="V20" s="214"/>
      <c r="W20" s="214"/>
      <c r="X20" s="214"/>
      <c r="Y20" s="214"/>
      <c r="Z20" s="236"/>
      <c r="AA20" s="224">
        <f t="shared" si="8"/>
        <v>0</v>
      </c>
      <c r="AB20" s="214"/>
      <c r="AC20" s="214"/>
      <c r="AD20" s="214"/>
      <c r="AE20" s="214"/>
      <c r="AF20" s="214"/>
      <c r="AG20" s="236"/>
      <c r="AH20" s="224">
        <f t="shared" si="9"/>
        <v>0</v>
      </c>
      <c r="AI20" s="214"/>
      <c r="AJ20" s="214"/>
      <c r="AK20" s="214"/>
      <c r="AL20" s="214"/>
      <c r="AM20" s="214"/>
      <c r="AN20" s="236"/>
      <c r="AO20" s="224">
        <f t="shared" si="10"/>
        <v>0</v>
      </c>
      <c r="AP20" s="214"/>
      <c r="AQ20" s="214"/>
      <c r="AR20" s="214"/>
      <c r="AS20" s="214"/>
      <c r="AT20" s="214"/>
      <c r="AU20" s="236"/>
      <c r="AV20" s="224">
        <f t="shared" si="11"/>
        <v>0</v>
      </c>
      <c r="AW20" s="214"/>
      <c r="AX20" s="214"/>
      <c r="AY20" s="214"/>
      <c r="AZ20" s="214"/>
      <c r="BA20" s="214"/>
      <c r="BB20" s="236"/>
      <c r="BC20" s="224">
        <f t="shared" si="12"/>
        <v>0</v>
      </c>
      <c r="BD20" s="214"/>
      <c r="BE20" s="214"/>
      <c r="BF20" s="214"/>
      <c r="BG20" s="214"/>
      <c r="BH20" s="214"/>
      <c r="BI20" s="236"/>
      <c r="BJ20" s="224">
        <f t="shared" si="13"/>
        <v>0</v>
      </c>
      <c r="BK20" s="214"/>
      <c r="BL20" s="214"/>
      <c r="BM20" s="214"/>
      <c r="BN20" s="214"/>
      <c r="BO20" s="214"/>
      <c r="BP20" s="236"/>
      <c r="BQ20" s="224">
        <f t="shared" si="14"/>
        <v>0</v>
      </c>
      <c r="BR20" s="214"/>
      <c r="BS20" s="214"/>
      <c r="BT20" s="214"/>
      <c r="BU20" s="214"/>
      <c r="BV20" s="214"/>
      <c r="BW20" s="236"/>
      <c r="BX20" s="224">
        <f t="shared" si="15"/>
        <v>0</v>
      </c>
      <c r="BY20" s="214"/>
      <c r="BZ20" s="214"/>
      <c r="CA20" s="214"/>
      <c r="CB20" s="214"/>
      <c r="CC20" s="214"/>
      <c r="CD20" s="236"/>
      <c r="CE20" s="224">
        <f t="shared" si="16"/>
        <v>0</v>
      </c>
      <c r="CF20" s="214"/>
      <c r="CG20" s="214"/>
      <c r="CH20" s="214"/>
      <c r="CI20" s="214"/>
      <c r="CJ20" s="214"/>
      <c r="CK20" s="236"/>
      <c r="CL20" s="224">
        <f t="shared" si="17"/>
        <v>0</v>
      </c>
      <c r="CM20" s="214"/>
      <c r="CN20" s="214"/>
      <c r="CO20" s="214"/>
      <c r="CP20" s="214"/>
      <c r="CQ20" s="214"/>
      <c r="CR20" s="236"/>
      <c r="CS20" s="224">
        <f t="shared" si="18"/>
        <v>0</v>
      </c>
      <c r="CT20" s="214"/>
      <c r="CU20" s="214"/>
      <c r="CV20" s="214"/>
      <c r="CW20" s="214"/>
      <c r="CX20" s="214"/>
      <c r="CY20" s="236"/>
      <c r="CZ20" s="224">
        <f t="shared" si="19"/>
        <v>0</v>
      </c>
      <c r="DA20" s="214"/>
      <c r="DB20" s="214"/>
      <c r="DC20" s="214"/>
      <c r="DD20" s="214"/>
      <c r="DE20" s="214"/>
      <c r="DF20" s="236"/>
      <c r="DG20" s="224">
        <f t="shared" si="20"/>
        <v>0</v>
      </c>
      <c r="DH20" s="214"/>
      <c r="DI20" s="214"/>
      <c r="DJ20" s="214"/>
      <c r="DK20" s="214"/>
      <c r="DL20" s="214"/>
      <c r="DM20" s="221"/>
    </row>
    <row r="21" spans="2:117" ht="15" customHeight="1">
      <c r="B21" s="55"/>
      <c r="C21" s="60"/>
      <c r="D21" s="191" t="s">
        <v>242</v>
      </c>
      <c r="E21" s="186">
        <v>141</v>
      </c>
      <c r="F21" s="224">
        <f t="shared" si="5"/>
        <v>0</v>
      </c>
      <c r="G21" s="214"/>
      <c r="H21" s="214"/>
      <c r="I21" s="214"/>
      <c r="J21" s="214"/>
      <c r="K21" s="214"/>
      <c r="L21" s="236"/>
      <c r="M21" s="224">
        <f t="shared" si="6"/>
        <v>0</v>
      </c>
      <c r="N21" s="214"/>
      <c r="O21" s="214"/>
      <c r="P21" s="214"/>
      <c r="Q21" s="214"/>
      <c r="R21" s="214"/>
      <c r="S21" s="236"/>
      <c r="T21" s="224">
        <f t="shared" si="7"/>
        <v>0</v>
      </c>
      <c r="U21" s="214"/>
      <c r="V21" s="214"/>
      <c r="W21" s="214"/>
      <c r="X21" s="214"/>
      <c r="Y21" s="214"/>
      <c r="Z21" s="236"/>
      <c r="AA21" s="224">
        <f t="shared" si="8"/>
        <v>0</v>
      </c>
      <c r="AB21" s="214"/>
      <c r="AC21" s="214"/>
      <c r="AD21" s="214"/>
      <c r="AE21" s="214"/>
      <c r="AF21" s="214"/>
      <c r="AG21" s="236"/>
      <c r="AH21" s="224">
        <f t="shared" si="9"/>
        <v>0</v>
      </c>
      <c r="AI21" s="214"/>
      <c r="AJ21" s="214"/>
      <c r="AK21" s="214"/>
      <c r="AL21" s="214"/>
      <c r="AM21" s="214"/>
      <c r="AN21" s="236"/>
      <c r="AO21" s="224">
        <f t="shared" si="10"/>
        <v>0</v>
      </c>
      <c r="AP21" s="214"/>
      <c r="AQ21" s="214"/>
      <c r="AR21" s="214"/>
      <c r="AS21" s="214"/>
      <c r="AT21" s="214"/>
      <c r="AU21" s="236"/>
      <c r="AV21" s="224">
        <f t="shared" si="11"/>
        <v>0</v>
      </c>
      <c r="AW21" s="214"/>
      <c r="AX21" s="214"/>
      <c r="AY21" s="214"/>
      <c r="AZ21" s="214"/>
      <c r="BA21" s="214"/>
      <c r="BB21" s="236"/>
      <c r="BC21" s="224">
        <f t="shared" si="12"/>
        <v>0</v>
      </c>
      <c r="BD21" s="214"/>
      <c r="BE21" s="214"/>
      <c r="BF21" s="214"/>
      <c r="BG21" s="214"/>
      <c r="BH21" s="214"/>
      <c r="BI21" s="236"/>
      <c r="BJ21" s="224">
        <f t="shared" si="13"/>
        <v>0</v>
      </c>
      <c r="BK21" s="214"/>
      <c r="BL21" s="214"/>
      <c r="BM21" s="214"/>
      <c r="BN21" s="214"/>
      <c r="BO21" s="214"/>
      <c r="BP21" s="236"/>
      <c r="BQ21" s="224">
        <f t="shared" si="14"/>
        <v>0</v>
      </c>
      <c r="BR21" s="214"/>
      <c r="BS21" s="214"/>
      <c r="BT21" s="214"/>
      <c r="BU21" s="214"/>
      <c r="BV21" s="214"/>
      <c r="BW21" s="236"/>
      <c r="BX21" s="224">
        <f t="shared" si="15"/>
        <v>0</v>
      </c>
      <c r="BY21" s="214"/>
      <c r="BZ21" s="214"/>
      <c r="CA21" s="214"/>
      <c r="CB21" s="214"/>
      <c r="CC21" s="214"/>
      <c r="CD21" s="236"/>
      <c r="CE21" s="224">
        <f t="shared" si="16"/>
        <v>0</v>
      </c>
      <c r="CF21" s="214"/>
      <c r="CG21" s="214"/>
      <c r="CH21" s="214"/>
      <c r="CI21" s="214"/>
      <c r="CJ21" s="214"/>
      <c r="CK21" s="236"/>
      <c r="CL21" s="224">
        <f t="shared" si="17"/>
        <v>0</v>
      </c>
      <c r="CM21" s="214"/>
      <c r="CN21" s="214"/>
      <c r="CO21" s="214"/>
      <c r="CP21" s="214"/>
      <c r="CQ21" s="214"/>
      <c r="CR21" s="236"/>
      <c r="CS21" s="224">
        <f t="shared" si="18"/>
        <v>0</v>
      </c>
      <c r="CT21" s="214"/>
      <c r="CU21" s="214"/>
      <c r="CV21" s="214"/>
      <c r="CW21" s="214"/>
      <c r="CX21" s="214"/>
      <c r="CY21" s="236"/>
      <c r="CZ21" s="224">
        <f t="shared" si="19"/>
        <v>0</v>
      </c>
      <c r="DA21" s="214"/>
      <c r="DB21" s="214"/>
      <c r="DC21" s="214"/>
      <c r="DD21" s="214"/>
      <c r="DE21" s="214"/>
      <c r="DF21" s="236"/>
      <c r="DG21" s="224">
        <f t="shared" si="20"/>
        <v>0</v>
      </c>
      <c r="DH21" s="214"/>
      <c r="DI21" s="214"/>
      <c r="DJ21" s="214"/>
      <c r="DK21" s="214"/>
      <c r="DL21" s="214"/>
      <c r="DM21" s="221"/>
    </row>
    <row r="22" spans="2:117" ht="15" customHeight="1">
      <c r="B22" s="55"/>
      <c r="C22" s="60"/>
      <c r="D22" s="212" t="s">
        <v>246</v>
      </c>
      <c r="E22" s="186">
        <v>151</v>
      </c>
      <c r="F22" s="224">
        <f t="shared" si="5"/>
        <v>0</v>
      </c>
      <c r="G22" s="214"/>
      <c r="H22" s="214"/>
      <c r="I22" s="214"/>
      <c r="J22" s="214"/>
      <c r="K22" s="214"/>
      <c r="L22" s="236"/>
      <c r="M22" s="224">
        <f t="shared" si="6"/>
        <v>0</v>
      </c>
      <c r="N22" s="214"/>
      <c r="O22" s="214"/>
      <c r="P22" s="214"/>
      <c r="Q22" s="214"/>
      <c r="R22" s="214"/>
      <c r="S22" s="236"/>
      <c r="T22" s="224">
        <f t="shared" si="7"/>
        <v>0</v>
      </c>
      <c r="U22" s="214"/>
      <c r="V22" s="214"/>
      <c r="W22" s="214"/>
      <c r="X22" s="214"/>
      <c r="Y22" s="214"/>
      <c r="Z22" s="236"/>
      <c r="AA22" s="224">
        <f t="shared" si="8"/>
        <v>0</v>
      </c>
      <c r="AB22" s="214"/>
      <c r="AC22" s="214"/>
      <c r="AD22" s="214"/>
      <c r="AE22" s="214"/>
      <c r="AF22" s="214"/>
      <c r="AG22" s="236"/>
      <c r="AH22" s="224">
        <f t="shared" si="9"/>
        <v>0</v>
      </c>
      <c r="AI22" s="214"/>
      <c r="AJ22" s="214"/>
      <c r="AK22" s="214"/>
      <c r="AL22" s="214"/>
      <c r="AM22" s="214"/>
      <c r="AN22" s="236"/>
      <c r="AO22" s="224">
        <f t="shared" si="10"/>
        <v>0</v>
      </c>
      <c r="AP22" s="214"/>
      <c r="AQ22" s="214"/>
      <c r="AR22" s="214"/>
      <c r="AS22" s="214"/>
      <c r="AT22" s="214"/>
      <c r="AU22" s="236"/>
      <c r="AV22" s="224">
        <f t="shared" si="11"/>
        <v>0</v>
      </c>
      <c r="AW22" s="214"/>
      <c r="AX22" s="214"/>
      <c r="AY22" s="214"/>
      <c r="AZ22" s="214"/>
      <c r="BA22" s="214"/>
      <c r="BB22" s="236"/>
      <c r="BC22" s="224">
        <f t="shared" si="12"/>
        <v>0</v>
      </c>
      <c r="BD22" s="214"/>
      <c r="BE22" s="214"/>
      <c r="BF22" s="214"/>
      <c r="BG22" s="214"/>
      <c r="BH22" s="214"/>
      <c r="BI22" s="236"/>
      <c r="BJ22" s="224">
        <f t="shared" si="13"/>
        <v>0</v>
      </c>
      <c r="BK22" s="214"/>
      <c r="BL22" s="214"/>
      <c r="BM22" s="214"/>
      <c r="BN22" s="214"/>
      <c r="BO22" s="214"/>
      <c r="BP22" s="236"/>
      <c r="BQ22" s="224">
        <f t="shared" si="14"/>
        <v>0</v>
      </c>
      <c r="BR22" s="214"/>
      <c r="BS22" s="214"/>
      <c r="BT22" s="214"/>
      <c r="BU22" s="214"/>
      <c r="BV22" s="214"/>
      <c r="BW22" s="236"/>
      <c r="BX22" s="224">
        <f t="shared" si="15"/>
        <v>0</v>
      </c>
      <c r="BY22" s="214"/>
      <c r="BZ22" s="214"/>
      <c r="CA22" s="214"/>
      <c r="CB22" s="214"/>
      <c r="CC22" s="214"/>
      <c r="CD22" s="236"/>
      <c r="CE22" s="224">
        <f t="shared" si="16"/>
        <v>0</v>
      </c>
      <c r="CF22" s="214"/>
      <c r="CG22" s="214"/>
      <c r="CH22" s="214"/>
      <c r="CI22" s="214"/>
      <c r="CJ22" s="214"/>
      <c r="CK22" s="236"/>
      <c r="CL22" s="224">
        <f t="shared" si="17"/>
        <v>0</v>
      </c>
      <c r="CM22" s="214"/>
      <c r="CN22" s="214"/>
      <c r="CO22" s="214"/>
      <c r="CP22" s="214"/>
      <c r="CQ22" s="214"/>
      <c r="CR22" s="236"/>
      <c r="CS22" s="224">
        <f t="shared" si="18"/>
        <v>0</v>
      </c>
      <c r="CT22" s="214"/>
      <c r="CU22" s="214"/>
      <c r="CV22" s="214"/>
      <c r="CW22" s="214"/>
      <c r="CX22" s="214"/>
      <c r="CY22" s="236"/>
      <c r="CZ22" s="224">
        <f t="shared" si="19"/>
        <v>0</v>
      </c>
      <c r="DA22" s="214"/>
      <c r="DB22" s="214"/>
      <c r="DC22" s="214"/>
      <c r="DD22" s="214"/>
      <c r="DE22" s="214"/>
      <c r="DF22" s="236"/>
      <c r="DG22" s="224">
        <f t="shared" si="20"/>
        <v>0</v>
      </c>
      <c r="DH22" s="214"/>
      <c r="DI22" s="214"/>
      <c r="DJ22" s="214"/>
      <c r="DK22" s="214"/>
      <c r="DL22" s="214"/>
      <c r="DM22" s="221"/>
    </row>
    <row r="23" spans="2:117" ht="15" customHeight="1">
      <c r="B23" s="55"/>
      <c r="C23" s="60"/>
      <c r="D23" s="191" t="s">
        <v>244</v>
      </c>
      <c r="E23" s="186">
        <v>161</v>
      </c>
      <c r="F23" s="224">
        <f t="shared" si="5"/>
        <v>0</v>
      </c>
      <c r="G23" s="214"/>
      <c r="H23" s="214"/>
      <c r="I23" s="214"/>
      <c r="J23" s="214"/>
      <c r="K23" s="214"/>
      <c r="L23" s="236"/>
      <c r="M23" s="224">
        <f t="shared" si="6"/>
        <v>0</v>
      </c>
      <c r="N23" s="214"/>
      <c r="O23" s="214"/>
      <c r="P23" s="214"/>
      <c r="Q23" s="214"/>
      <c r="R23" s="214"/>
      <c r="S23" s="236"/>
      <c r="T23" s="224">
        <f t="shared" si="7"/>
        <v>0</v>
      </c>
      <c r="U23" s="214"/>
      <c r="V23" s="214"/>
      <c r="W23" s="214"/>
      <c r="X23" s="214"/>
      <c r="Y23" s="214"/>
      <c r="Z23" s="236"/>
      <c r="AA23" s="224">
        <f t="shared" si="8"/>
        <v>0</v>
      </c>
      <c r="AB23" s="214"/>
      <c r="AC23" s="214"/>
      <c r="AD23" s="214"/>
      <c r="AE23" s="214"/>
      <c r="AF23" s="214"/>
      <c r="AG23" s="236"/>
      <c r="AH23" s="224">
        <f t="shared" si="9"/>
        <v>0</v>
      </c>
      <c r="AI23" s="214"/>
      <c r="AJ23" s="214"/>
      <c r="AK23" s="214"/>
      <c r="AL23" s="214"/>
      <c r="AM23" s="214"/>
      <c r="AN23" s="236"/>
      <c r="AO23" s="224">
        <f t="shared" si="10"/>
        <v>0</v>
      </c>
      <c r="AP23" s="214"/>
      <c r="AQ23" s="214"/>
      <c r="AR23" s="214"/>
      <c r="AS23" s="214"/>
      <c r="AT23" s="214"/>
      <c r="AU23" s="236"/>
      <c r="AV23" s="224">
        <f t="shared" si="11"/>
        <v>0</v>
      </c>
      <c r="AW23" s="214"/>
      <c r="AX23" s="214"/>
      <c r="AY23" s="214"/>
      <c r="AZ23" s="214"/>
      <c r="BA23" s="214"/>
      <c r="BB23" s="236"/>
      <c r="BC23" s="224">
        <f t="shared" si="12"/>
        <v>0</v>
      </c>
      <c r="BD23" s="214"/>
      <c r="BE23" s="214"/>
      <c r="BF23" s="214"/>
      <c r="BG23" s="214"/>
      <c r="BH23" s="214"/>
      <c r="BI23" s="236"/>
      <c r="BJ23" s="224">
        <f t="shared" si="13"/>
        <v>0</v>
      </c>
      <c r="BK23" s="214"/>
      <c r="BL23" s="214"/>
      <c r="BM23" s="214"/>
      <c r="BN23" s="214"/>
      <c r="BO23" s="214"/>
      <c r="BP23" s="236"/>
      <c r="BQ23" s="224">
        <f t="shared" si="14"/>
        <v>0</v>
      </c>
      <c r="BR23" s="214"/>
      <c r="BS23" s="214"/>
      <c r="BT23" s="214"/>
      <c r="BU23" s="214"/>
      <c r="BV23" s="214"/>
      <c r="BW23" s="236"/>
      <c r="BX23" s="224">
        <f t="shared" si="15"/>
        <v>0</v>
      </c>
      <c r="BY23" s="214"/>
      <c r="BZ23" s="214"/>
      <c r="CA23" s="214"/>
      <c r="CB23" s="214"/>
      <c r="CC23" s="214"/>
      <c r="CD23" s="236"/>
      <c r="CE23" s="224">
        <f t="shared" si="16"/>
        <v>0</v>
      </c>
      <c r="CF23" s="214"/>
      <c r="CG23" s="214"/>
      <c r="CH23" s="214"/>
      <c r="CI23" s="214"/>
      <c r="CJ23" s="214"/>
      <c r="CK23" s="236"/>
      <c r="CL23" s="224">
        <f t="shared" si="17"/>
        <v>0</v>
      </c>
      <c r="CM23" s="214"/>
      <c r="CN23" s="214"/>
      <c r="CO23" s="214"/>
      <c r="CP23" s="214"/>
      <c r="CQ23" s="214"/>
      <c r="CR23" s="236"/>
      <c r="CS23" s="224">
        <f t="shared" si="18"/>
        <v>0</v>
      </c>
      <c r="CT23" s="214"/>
      <c r="CU23" s="214"/>
      <c r="CV23" s="214"/>
      <c r="CW23" s="214"/>
      <c r="CX23" s="214"/>
      <c r="CY23" s="236"/>
      <c r="CZ23" s="224">
        <f t="shared" si="19"/>
        <v>0</v>
      </c>
      <c r="DA23" s="214"/>
      <c r="DB23" s="214"/>
      <c r="DC23" s="214"/>
      <c r="DD23" s="214"/>
      <c r="DE23" s="214"/>
      <c r="DF23" s="236"/>
      <c r="DG23" s="224">
        <f t="shared" si="20"/>
        <v>0</v>
      </c>
      <c r="DH23" s="214"/>
      <c r="DI23" s="214"/>
      <c r="DJ23" s="214"/>
      <c r="DK23" s="214"/>
      <c r="DL23" s="214"/>
      <c r="DM23" s="221"/>
    </row>
    <row r="24" spans="2:117" ht="15" customHeight="1">
      <c r="B24" s="55"/>
      <c r="C24" s="60"/>
      <c r="D24" s="191" t="s">
        <v>241</v>
      </c>
      <c r="E24" s="186">
        <v>171</v>
      </c>
      <c r="F24" s="224">
        <f t="shared" si="5"/>
        <v>0</v>
      </c>
      <c r="G24" s="214"/>
      <c r="H24" s="214"/>
      <c r="I24" s="214"/>
      <c r="J24" s="214"/>
      <c r="K24" s="214"/>
      <c r="L24" s="236"/>
      <c r="M24" s="224">
        <f t="shared" si="6"/>
        <v>0</v>
      </c>
      <c r="N24" s="214"/>
      <c r="O24" s="214"/>
      <c r="P24" s="214"/>
      <c r="Q24" s="214"/>
      <c r="R24" s="214"/>
      <c r="S24" s="236"/>
      <c r="T24" s="224">
        <f t="shared" si="7"/>
        <v>0</v>
      </c>
      <c r="U24" s="214"/>
      <c r="V24" s="214"/>
      <c r="W24" s="214"/>
      <c r="X24" s="214"/>
      <c r="Y24" s="214"/>
      <c r="Z24" s="236"/>
      <c r="AA24" s="224">
        <f t="shared" si="8"/>
        <v>0</v>
      </c>
      <c r="AB24" s="214"/>
      <c r="AC24" s="214"/>
      <c r="AD24" s="214"/>
      <c r="AE24" s="214"/>
      <c r="AF24" s="214"/>
      <c r="AG24" s="236"/>
      <c r="AH24" s="224">
        <f t="shared" si="9"/>
        <v>0</v>
      </c>
      <c r="AI24" s="214"/>
      <c r="AJ24" s="214"/>
      <c r="AK24" s="214"/>
      <c r="AL24" s="214"/>
      <c r="AM24" s="214"/>
      <c r="AN24" s="236"/>
      <c r="AO24" s="224">
        <f t="shared" si="10"/>
        <v>0</v>
      </c>
      <c r="AP24" s="214"/>
      <c r="AQ24" s="214"/>
      <c r="AR24" s="214"/>
      <c r="AS24" s="214"/>
      <c r="AT24" s="214"/>
      <c r="AU24" s="236"/>
      <c r="AV24" s="224">
        <f t="shared" si="11"/>
        <v>0</v>
      </c>
      <c r="AW24" s="214"/>
      <c r="AX24" s="214"/>
      <c r="AY24" s="214"/>
      <c r="AZ24" s="214"/>
      <c r="BA24" s="214"/>
      <c r="BB24" s="236"/>
      <c r="BC24" s="224">
        <f t="shared" si="12"/>
        <v>0</v>
      </c>
      <c r="BD24" s="214"/>
      <c r="BE24" s="214"/>
      <c r="BF24" s="214"/>
      <c r="BG24" s="214"/>
      <c r="BH24" s="214"/>
      <c r="BI24" s="236"/>
      <c r="BJ24" s="224">
        <f t="shared" si="13"/>
        <v>0</v>
      </c>
      <c r="BK24" s="214"/>
      <c r="BL24" s="214"/>
      <c r="BM24" s="214"/>
      <c r="BN24" s="214"/>
      <c r="BO24" s="214"/>
      <c r="BP24" s="236"/>
      <c r="BQ24" s="224">
        <f t="shared" si="14"/>
        <v>0</v>
      </c>
      <c r="BR24" s="214"/>
      <c r="BS24" s="214"/>
      <c r="BT24" s="214"/>
      <c r="BU24" s="214"/>
      <c r="BV24" s="214"/>
      <c r="BW24" s="236"/>
      <c r="BX24" s="224">
        <f t="shared" si="15"/>
        <v>0</v>
      </c>
      <c r="BY24" s="214"/>
      <c r="BZ24" s="214"/>
      <c r="CA24" s="214"/>
      <c r="CB24" s="214"/>
      <c r="CC24" s="214"/>
      <c r="CD24" s="236"/>
      <c r="CE24" s="224">
        <f t="shared" si="16"/>
        <v>0</v>
      </c>
      <c r="CF24" s="214"/>
      <c r="CG24" s="214"/>
      <c r="CH24" s="214"/>
      <c r="CI24" s="214"/>
      <c r="CJ24" s="214"/>
      <c r="CK24" s="236"/>
      <c r="CL24" s="224">
        <f t="shared" si="17"/>
        <v>0</v>
      </c>
      <c r="CM24" s="214"/>
      <c r="CN24" s="214"/>
      <c r="CO24" s="214"/>
      <c r="CP24" s="214"/>
      <c r="CQ24" s="214"/>
      <c r="CR24" s="236"/>
      <c r="CS24" s="224">
        <f t="shared" si="18"/>
        <v>0</v>
      </c>
      <c r="CT24" s="214"/>
      <c r="CU24" s="214"/>
      <c r="CV24" s="214"/>
      <c r="CW24" s="214"/>
      <c r="CX24" s="214"/>
      <c r="CY24" s="236"/>
      <c r="CZ24" s="224">
        <f t="shared" si="19"/>
        <v>0</v>
      </c>
      <c r="DA24" s="214"/>
      <c r="DB24" s="214"/>
      <c r="DC24" s="214"/>
      <c r="DD24" s="214"/>
      <c r="DE24" s="214"/>
      <c r="DF24" s="236"/>
      <c r="DG24" s="224">
        <f t="shared" si="20"/>
        <v>0</v>
      </c>
      <c r="DH24" s="214"/>
      <c r="DI24" s="214"/>
      <c r="DJ24" s="214"/>
      <c r="DK24" s="214"/>
      <c r="DL24" s="214"/>
      <c r="DM24" s="221"/>
    </row>
    <row r="25" spans="2:117" ht="33.75">
      <c r="B25" s="55"/>
      <c r="C25" s="60"/>
      <c r="D25" s="191" t="s">
        <v>245</v>
      </c>
      <c r="E25" s="186">
        <v>200</v>
      </c>
      <c r="F25" s="257">
        <f t="shared" ref="F25:AK25" si="21">SUM(F26:F32)</f>
        <v>0</v>
      </c>
      <c r="G25" s="257">
        <f t="shared" si="21"/>
        <v>0</v>
      </c>
      <c r="H25" s="257">
        <f t="shared" si="21"/>
        <v>0</v>
      </c>
      <c r="I25" s="257">
        <f t="shared" si="21"/>
        <v>0</v>
      </c>
      <c r="J25" s="257">
        <f t="shared" si="21"/>
        <v>0</v>
      </c>
      <c r="K25" s="257">
        <f t="shared" si="21"/>
        <v>0</v>
      </c>
      <c r="L25" s="259">
        <f t="shared" si="21"/>
        <v>0</v>
      </c>
      <c r="M25" s="257">
        <f t="shared" si="21"/>
        <v>0</v>
      </c>
      <c r="N25" s="257">
        <f t="shared" si="21"/>
        <v>0</v>
      </c>
      <c r="O25" s="257">
        <f t="shared" si="21"/>
        <v>0</v>
      </c>
      <c r="P25" s="257">
        <f t="shared" si="21"/>
        <v>0</v>
      </c>
      <c r="Q25" s="257">
        <f t="shared" si="21"/>
        <v>0</v>
      </c>
      <c r="R25" s="257">
        <f t="shared" si="21"/>
        <v>0</v>
      </c>
      <c r="S25" s="259">
        <f t="shared" si="21"/>
        <v>0</v>
      </c>
      <c r="T25" s="257">
        <f t="shared" si="21"/>
        <v>0</v>
      </c>
      <c r="U25" s="257">
        <f t="shared" si="21"/>
        <v>0</v>
      </c>
      <c r="V25" s="257">
        <f t="shared" si="21"/>
        <v>0</v>
      </c>
      <c r="W25" s="257">
        <f t="shared" si="21"/>
        <v>0</v>
      </c>
      <c r="X25" s="257">
        <f t="shared" si="21"/>
        <v>0</v>
      </c>
      <c r="Y25" s="257">
        <f t="shared" si="21"/>
        <v>0</v>
      </c>
      <c r="Z25" s="259">
        <f t="shared" si="21"/>
        <v>0</v>
      </c>
      <c r="AA25" s="257">
        <f t="shared" si="21"/>
        <v>0</v>
      </c>
      <c r="AB25" s="257">
        <f t="shared" si="21"/>
        <v>0</v>
      </c>
      <c r="AC25" s="257">
        <f t="shared" si="21"/>
        <v>0</v>
      </c>
      <c r="AD25" s="257">
        <f t="shared" si="21"/>
        <v>0</v>
      </c>
      <c r="AE25" s="257">
        <f t="shared" si="21"/>
        <v>0</v>
      </c>
      <c r="AF25" s="257">
        <f t="shared" si="21"/>
        <v>0</v>
      </c>
      <c r="AG25" s="259">
        <f t="shared" si="21"/>
        <v>0</v>
      </c>
      <c r="AH25" s="257">
        <f t="shared" si="21"/>
        <v>0</v>
      </c>
      <c r="AI25" s="257">
        <f t="shared" si="21"/>
        <v>0</v>
      </c>
      <c r="AJ25" s="257">
        <f t="shared" si="21"/>
        <v>0</v>
      </c>
      <c r="AK25" s="257">
        <f t="shared" si="21"/>
        <v>0</v>
      </c>
      <c r="AL25" s="257">
        <f t="shared" ref="AL25:BQ25" si="22">SUM(AL26:AL32)</f>
        <v>0</v>
      </c>
      <c r="AM25" s="257">
        <f t="shared" si="22"/>
        <v>0</v>
      </c>
      <c r="AN25" s="259">
        <f t="shared" si="22"/>
        <v>0</v>
      </c>
      <c r="AO25" s="257">
        <f t="shared" si="22"/>
        <v>0</v>
      </c>
      <c r="AP25" s="257">
        <f t="shared" si="22"/>
        <v>0</v>
      </c>
      <c r="AQ25" s="257">
        <f t="shared" si="22"/>
        <v>0</v>
      </c>
      <c r="AR25" s="257">
        <f t="shared" si="22"/>
        <v>0</v>
      </c>
      <c r="AS25" s="257">
        <f t="shared" si="22"/>
        <v>0</v>
      </c>
      <c r="AT25" s="257">
        <f t="shared" si="22"/>
        <v>0</v>
      </c>
      <c r="AU25" s="259">
        <f t="shared" si="22"/>
        <v>0</v>
      </c>
      <c r="AV25" s="257">
        <f t="shared" si="22"/>
        <v>0</v>
      </c>
      <c r="AW25" s="257">
        <f t="shared" si="22"/>
        <v>0</v>
      </c>
      <c r="AX25" s="257">
        <f t="shared" si="22"/>
        <v>0</v>
      </c>
      <c r="AY25" s="257">
        <f t="shared" si="22"/>
        <v>0</v>
      </c>
      <c r="AZ25" s="257">
        <f t="shared" si="22"/>
        <v>0</v>
      </c>
      <c r="BA25" s="257">
        <f t="shared" si="22"/>
        <v>0</v>
      </c>
      <c r="BB25" s="259">
        <f t="shared" si="22"/>
        <v>0</v>
      </c>
      <c r="BC25" s="257">
        <f t="shared" si="22"/>
        <v>0</v>
      </c>
      <c r="BD25" s="257">
        <f t="shared" si="22"/>
        <v>0</v>
      </c>
      <c r="BE25" s="257">
        <f t="shared" si="22"/>
        <v>0</v>
      </c>
      <c r="BF25" s="257">
        <f t="shared" si="22"/>
        <v>0</v>
      </c>
      <c r="BG25" s="257">
        <f t="shared" si="22"/>
        <v>0</v>
      </c>
      <c r="BH25" s="257">
        <f t="shared" si="22"/>
        <v>0</v>
      </c>
      <c r="BI25" s="259">
        <f t="shared" si="22"/>
        <v>0</v>
      </c>
      <c r="BJ25" s="257">
        <f t="shared" si="22"/>
        <v>0</v>
      </c>
      <c r="BK25" s="257">
        <f t="shared" si="22"/>
        <v>0</v>
      </c>
      <c r="BL25" s="257">
        <f t="shared" si="22"/>
        <v>0</v>
      </c>
      <c r="BM25" s="257">
        <f t="shared" si="22"/>
        <v>0</v>
      </c>
      <c r="BN25" s="257">
        <f t="shared" si="22"/>
        <v>0</v>
      </c>
      <c r="BO25" s="257">
        <f t="shared" si="22"/>
        <v>0</v>
      </c>
      <c r="BP25" s="259">
        <f t="shared" si="22"/>
        <v>0</v>
      </c>
      <c r="BQ25" s="257">
        <f t="shared" si="22"/>
        <v>0</v>
      </c>
      <c r="BR25" s="257">
        <f t="shared" ref="BR25:CW25" si="23">SUM(BR26:BR32)</f>
        <v>0</v>
      </c>
      <c r="BS25" s="257">
        <f t="shared" si="23"/>
        <v>0</v>
      </c>
      <c r="BT25" s="257">
        <f t="shared" si="23"/>
        <v>0</v>
      </c>
      <c r="BU25" s="257">
        <f t="shared" si="23"/>
        <v>0</v>
      </c>
      <c r="BV25" s="257">
        <f t="shared" si="23"/>
        <v>0</v>
      </c>
      <c r="BW25" s="259">
        <f t="shared" si="23"/>
        <v>0</v>
      </c>
      <c r="BX25" s="257">
        <f t="shared" si="23"/>
        <v>0</v>
      </c>
      <c r="BY25" s="257">
        <f t="shared" si="23"/>
        <v>0</v>
      </c>
      <c r="BZ25" s="257">
        <f t="shared" si="23"/>
        <v>0</v>
      </c>
      <c r="CA25" s="257">
        <f t="shared" si="23"/>
        <v>0</v>
      </c>
      <c r="CB25" s="257">
        <f t="shared" si="23"/>
        <v>0</v>
      </c>
      <c r="CC25" s="257">
        <f t="shared" si="23"/>
        <v>0</v>
      </c>
      <c r="CD25" s="259">
        <f t="shared" si="23"/>
        <v>0</v>
      </c>
      <c r="CE25" s="257">
        <f t="shared" si="23"/>
        <v>0</v>
      </c>
      <c r="CF25" s="257">
        <f t="shared" si="23"/>
        <v>0</v>
      </c>
      <c r="CG25" s="257">
        <f t="shared" si="23"/>
        <v>0</v>
      </c>
      <c r="CH25" s="257">
        <f t="shared" si="23"/>
        <v>0</v>
      </c>
      <c r="CI25" s="257">
        <f t="shared" si="23"/>
        <v>0</v>
      </c>
      <c r="CJ25" s="257">
        <f t="shared" si="23"/>
        <v>0</v>
      </c>
      <c r="CK25" s="259">
        <f t="shared" si="23"/>
        <v>0</v>
      </c>
      <c r="CL25" s="257">
        <f t="shared" si="23"/>
        <v>0</v>
      </c>
      <c r="CM25" s="257">
        <f t="shared" si="23"/>
        <v>0</v>
      </c>
      <c r="CN25" s="257">
        <f t="shared" si="23"/>
        <v>0</v>
      </c>
      <c r="CO25" s="257">
        <f t="shared" si="23"/>
        <v>0</v>
      </c>
      <c r="CP25" s="257">
        <f t="shared" si="23"/>
        <v>0</v>
      </c>
      <c r="CQ25" s="257">
        <f t="shared" si="23"/>
        <v>0</v>
      </c>
      <c r="CR25" s="259">
        <f t="shared" si="23"/>
        <v>0</v>
      </c>
      <c r="CS25" s="257">
        <f t="shared" si="23"/>
        <v>0</v>
      </c>
      <c r="CT25" s="257">
        <f t="shared" si="23"/>
        <v>0</v>
      </c>
      <c r="CU25" s="257">
        <f t="shared" si="23"/>
        <v>0</v>
      </c>
      <c r="CV25" s="257">
        <f t="shared" si="23"/>
        <v>0</v>
      </c>
      <c r="CW25" s="257">
        <f t="shared" si="23"/>
        <v>0</v>
      </c>
      <c r="CX25" s="257">
        <f t="shared" ref="CX25:DM25" si="24">SUM(CX26:CX32)</f>
        <v>0</v>
      </c>
      <c r="CY25" s="259">
        <f t="shared" si="24"/>
        <v>0</v>
      </c>
      <c r="CZ25" s="257">
        <f t="shared" si="24"/>
        <v>0</v>
      </c>
      <c r="DA25" s="257">
        <f t="shared" si="24"/>
        <v>0</v>
      </c>
      <c r="DB25" s="257">
        <f t="shared" si="24"/>
        <v>0</v>
      </c>
      <c r="DC25" s="257">
        <f t="shared" si="24"/>
        <v>0</v>
      </c>
      <c r="DD25" s="257">
        <f t="shared" si="24"/>
        <v>0</v>
      </c>
      <c r="DE25" s="257">
        <f t="shared" si="24"/>
        <v>0</v>
      </c>
      <c r="DF25" s="259">
        <f t="shared" si="24"/>
        <v>0</v>
      </c>
      <c r="DG25" s="257">
        <f t="shared" si="24"/>
        <v>0</v>
      </c>
      <c r="DH25" s="257">
        <f t="shared" si="24"/>
        <v>0</v>
      </c>
      <c r="DI25" s="257">
        <f t="shared" si="24"/>
        <v>0</v>
      </c>
      <c r="DJ25" s="257">
        <f t="shared" si="24"/>
        <v>0</v>
      </c>
      <c r="DK25" s="257">
        <f t="shared" si="24"/>
        <v>0</v>
      </c>
      <c r="DL25" s="257">
        <f t="shared" si="24"/>
        <v>0</v>
      </c>
      <c r="DM25" s="261">
        <f t="shared" si="24"/>
        <v>0</v>
      </c>
    </row>
    <row r="26" spans="2:117" ht="22.5">
      <c r="B26" s="55"/>
      <c r="C26" s="60"/>
      <c r="D26" s="191" t="s">
        <v>238</v>
      </c>
      <c r="E26" s="186">
        <v>211</v>
      </c>
      <c r="F26" s="224">
        <f>SUM(G26:L26)</f>
        <v>0</v>
      </c>
      <c r="G26" s="214"/>
      <c r="H26" s="214"/>
      <c r="I26" s="214"/>
      <c r="J26" s="214"/>
      <c r="K26" s="214"/>
      <c r="L26" s="236"/>
      <c r="M26" s="224">
        <f>SUM(N26:S26)</f>
        <v>0</v>
      </c>
      <c r="N26" s="214"/>
      <c r="O26" s="214"/>
      <c r="P26" s="214"/>
      <c r="Q26" s="214"/>
      <c r="R26" s="214"/>
      <c r="S26" s="236"/>
      <c r="T26" s="224">
        <f>SUM(U26:Z26)</f>
        <v>0</v>
      </c>
      <c r="U26" s="214"/>
      <c r="V26" s="214"/>
      <c r="W26" s="214"/>
      <c r="X26" s="214"/>
      <c r="Y26" s="214"/>
      <c r="Z26" s="236"/>
      <c r="AA26" s="224">
        <f>SUM(AB26:AG26)</f>
        <v>0</v>
      </c>
      <c r="AB26" s="214"/>
      <c r="AC26" s="214"/>
      <c r="AD26" s="214"/>
      <c r="AE26" s="214"/>
      <c r="AF26" s="214"/>
      <c r="AG26" s="236"/>
      <c r="AH26" s="224">
        <f>SUM(AI26:AN26)</f>
        <v>0</v>
      </c>
      <c r="AI26" s="214"/>
      <c r="AJ26" s="214"/>
      <c r="AK26" s="214"/>
      <c r="AL26" s="214"/>
      <c r="AM26" s="214"/>
      <c r="AN26" s="236"/>
      <c r="AO26" s="224">
        <f>SUM(AP26:AU26)</f>
        <v>0</v>
      </c>
      <c r="AP26" s="214"/>
      <c r="AQ26" s="214"/>
      <c r="AR26" s="214"/>
      <c r="AS26" s="214"/>
      <c r="AT26" s="214"/>
      <c r="AU26" s="236"/>
      <c r="AV26" s="224">
        <f>SUM(AW26:BB26)</f>
        <v>0</v>
      </c>
      <c r="AW26" s="214"/>
      <c r="AX26" s="214"/>
      <c r="AY26" s="214"/>
      <c r="AZ26" s="214"/>
      <c r="BA26" s="214"/>
      <c r="BB26" s="236"/>
      <c r="BC26" s="224">
        <f>SUM(BD26:BI26)</f>
        <v>0</v>
      </c>
      <c r="BD26" s="214"/>
      <c r="BE26" s="214"/>
      <c r="BF26" s="214"/>
      <c r="BG26" s="214"/>
      <c r="BH26" s="214"/>
      <c r="BI26" s="236"/>
      <c r="BJ26" s="224">
        <f>SUM(BK26:BP26)</f>
        <v>0</v>
      </c>
      <c r="BK26" s="214"/>
      <c r="BL26" s="214"/>
      <c r="BM26" s="214"/>
      <c r="BN26" s="214"/>
      <c r="BO26" s="214"/>
      <c r="BP26" s="236"/>
      <c r="BQ26" s="224">
        <f>SUM(BR26:BW26)</f>
        <v>0</v>
      </c>
      <c r="BR26" s="214"/>
      <c r="BS26" s="214"/>
      <c r="BT26" s="214"/>
      <c r="BU26" s="214"/>
      <c r="BV26" s="214"/>
      <c r="BW26" s="236"/>
      <c r="BX26" s="224">
        <f>SUM(BY26:CD26)</f>
        <v>0</v>
      </c>
      <c r="BY26" s="214"/>
      <c r="BZ26" s="214"/>
      <c r="CA26" s="214"/>
      <c r="CB26" s="214"/>
      <c r="CC26" s="214"/>
      <c r="CD26" s="236"/>
      <c r="CE26" s="224">
        <f>SUM(CF26:CK26)</f>
        <v>0</v>
      </c>
      <c r="CF26" s="214"/>
      <c r="CG26" s="214"/>
      <c r="CH26" s="214"/>
      <c r="CI26" s="214"/>
      <c r="CJ26" s="214"/>
      <c r="CK26" s="236"/>
      <c r="CL26" s="224">
        <f>SUM(CM26:CR26)</f>
        <v>0</v>
      </c>
      <c r="CM26" s="214"/>
      <c r="CN26" s="214"/>
      <c r="CO26" s="214"/>
      <c r="CP26" s="214"/>
      <c r="CQ26" s="214"/>
      <c r="CR26" s="236"/>
      <c r="CS26" s="224">
        <f>SUM(CT26:CY26)</f>
        <v>0</v>
      </c>
      <c r="CT26" s="214"/>
      <c r="CU26" s="214"/>
      <c r="CV26" s="214"/>
      <c r="CW26" s="214"/>
      <c r="CX26" s="214"/>
      <c r="CY26" s="236"/>
      <c r="CZ26" s="224">
        <f>SUM(DA26:DF26)</f>
        <v>0</v>
      </c>
      <c r="DA26" s="214"/>
      <c r="DB26" s="214"/>
      <c r="DC26" s="214"/>
      <c r="DD26" s="214"/>
      <c r="DE26" s="214"/>
      <c r="DF26" s="236"/>
      <c r="DG26" s="224">
        <f>SUM(DH26:DM26)</f>
        <v>0</v>
      </c>
      <c r="DH26" s="214"/>
      <c r="DI26" s="214"/>
      <c r="DJ26" s="214"/>
      <c r="DK26" s="214"/>
      <c r="DL26" s="214"/>
      <c r="DM26" s="221"/>
    </row>
    <row r="27" spans="2:117" ht="22.5">
      <c r="B27" s="55"/>
      <c r="C27" s="60"/>
      <c r="D27" s="191" t="s">
        <v>239</v>
      </c>
      <c r="E27" s="186">
        <v>221</v>
      </c>
      <c r="F27" s="224">
        <f t="shared" ref="F27:F32" si="25">SUM(G27:L27)</f>
        <v>0</v>
      </c>
      <c r="G27" s="214"/>
      <c r="H27" s="214"/>
      <c r="I27" s="214"/>
      <c r="J27" s="214"/>
      <c r="K27" s="214"/>
      <c r="L27" s="236"/>
      <c r="M27" s="224">
        <f t="shared" ref="M27:M32" si="26">SUM(N27:S27)</f>
        <v>0</v>
      </c>
      <c r="N27" s="214"/>
      <c r="O27" s="214"/>
      <c r="P27" s="214"/>
      <c r="Q27" s="214"/>
      <c r="R27" s="214"/>
      <c r="S27" s="236"/>
      <c r="T27" s="224">
        <f t="shared" ref="T27:T32" si="27">SUM(U27:Z27)</f>
        <v>0</v>
      </c>
      <c r="U27" s="214"/>
      <c r="V27" s="214"/>
      <c r="W27" s="214"/>
      <c r="X27" s="214"/>
      <c r="Y27" s="214"/>
      <c r="Z27" s="236"/>
      <c r="AA27" s="224">
        <f t="shared" ref="AA27:AA32" si="28">SUM(AB27:AG27)</f>
        <v>0</v>
      </c>
      <c r="AB27" s="214"/>
      <c r="AC27" s="214"/>
      <c r="AD27" s="214"/>
      <c r="AE27" s="214"/>
      <c r="AF27" s="214"/>
      <c r="AG27" s="236"/>
      <c r="AH27" s="224">
        <f t="shared" ref="AH27:AH32" si="29">SUM(AI27:AN27)</f>
        <v>0</v>
      </c>
      <c r="AI27" s="214"/>
      <c r="AJ27" s="214"/>
      <c r="AK27" s="214"/>
      <c r="AL27" s="214"/>
      <c r="AM27" s="214"/>
      <c r="AN27" s="236"/>
      <c r="AO27" s="224">
        <f t="shared" ref="AO27:AO32" si="30">SUM(AP27:AU27)</f>
        <v>0</v>
      </c>
      <c r="AP27" s="214"/>
      <c r="AQ27" s="214"/>
      <c r="AR27" s="214"/>
      <c r="AS27" s="214"/>
      <c r="AT27" s="214"/>
      <c r="AU27" s="236"/>
      <c r="AV27" s="224">
        <f t="shared" ref="AV27:AV32" si="31">SUM(AW27:BB27)</f>
        <v>0</v>
      </c>
      <c r="AW27" s="214"/>
      <c r="AX27" s="214"/>
      <c r="AY27" s="214"/>
      <c r="AZ27" s="214"/>
      <c r="BA27" s="214"/>
      <c r="BB27" s="236"/>
      <c r="BC27" s="224">
        <f t="shared" ref="BC27:BC32" si="32">SUM(BD27:BI27)</f>
        <v>0</v>
      </c>
      <c r="BD27" s="214"/>
      <c r="BE27" s="214"/>
      <c r="BF27" s="214"/>
      <c r="BG27" s="214"/>
      <c r="BH27" s="214"/>
      <c r="BI27" s="236"/>
      <c r="BJ27" s="224">
        <f t="shared" ref="BJ27:BJ32" si="33">SUM(BK27:BP27)</f>
        <v>0</v>
      </c>
      <c r="BK27" s="214"/>
      <c r="BL27" s="214"/>
      <c r="BM27" s="214"/>
      <c r="BN27" s="214"/>
      <c r="BO27" s="214"/>
      <c r="BP27" s="236"/>
      <c r="BQ27" s="224">
        <f t="shared" ref="BQ27:BQ32" si="34">SUM(BR27:BW27)</f>
        <v>0</v>
      </c>
      <c r="BR27" s="214"/>
      <c r="BS27" s="214"/>
      <c r="BT27" s="214"/>
      <c r="BU27" s="214"/>
      <c r="BV27" s="214"/>
      <c r="BW27" s="236"/>
      <c r="BX27" s="224">
        <f t="shared" ref="BX27:BX32" si="35">SUM(BY27:CD27)</f>
        <v>0</v>
      </c>
      <c r="BY27" s="214"/>
      <c r="BZ27" s="214"/>
      <c r="CA27" s="214"/>
      <c r="CB27" s="214"/>
      <c r="CC27" s="214"/>
      <c r="CD27" s="236"/>
      <c r="CE27" s="224">
        <f t="shared" ref="CE27:CE32" si="36">SUM(CF27:CK27)</f>
        <v>0</v>
      </c>
      <c r="CF27" s="214"/>
      <c r="CG27" s="214"/>
      <c r="CH27" s="214"/>
      <c r="CI27" s="214"/>
      <c r="CJ27" s="214"/>
      <c r="CK27" s="236"/>
      <c r="CL27" s="224">
        <f t="shared" ref="CL27:CL32" si="37">SUM(CM27:CR27)</f>
        <v>0</v>
      </c>
      <c r="CM27" s="214"/>
      <c r="CN27" s="214"/>
      <c r="CO27" s="214"/>
      <c r="CP27" s="214"/>
      <c r="CQ27" s="214"/>
      <c r="CR27" s="236"/>
      <c r="CS27" s="224">
        <f t="shared" ref="CS27:CS32" si="38">SUM(CT27:CY27)</f>
        <v>0</v>
      </c>
      <c r="CT27" s="214"/>
      <c r="CU27" s="214"/>
      <c r="CV27" s="214"/>
      <c r="CW27" s="214"/>
      <c r="CX27" s="214"/>
      <c r="CY27" s="236"/>
      <c r="CZ27" s="224">
        <f t="shared" ref="CZ27:CZ32" si="39">SUM(DA27:DF27)</f>
        <v>0</v>
      </c>
      <c r="DA27" s="214"/>
      <c r="DB27" s="214"/>
      <c r="DC27" s="214"/>
      <c r="DD27" s="214"/>
      <c r="DE27" s="214"/>
      <c r="DF27" s="236"/>
      <c r="DG27" s="224">
        <f t="shared" ref="DG27:DG32" si="40">SUM(DH27:DM27)</f>
        <v>0</v>
      </c>
      <c r="DH27" s="214"/>
      <c r="DI27" s="214"/>
      <c r="DJ27" s="214"/>
      <c r="DK27" s="214"/>
      <c r="DL27" s="214"/>
      <c r="DM27" s="221"/>
    </row>
    <row r="28" spans="2:117" ht="15" customHeight="1">
      <c r="B28" s="55"/>
      <c r="C28" s="60"/>
      <c r="D28" s="191" t="s">
        <v>240</v>
      </c>
      <c r="E28" s="186">
        <v>231</v>
      </c>
      <c r="F28" s="224">
        <f t="shared" si="25"/>
        <v>0</v>
      </c>
      <c r="G28" s="214"/>
      <c r="H28" s="214"/>
      <c r="I28" s="214"/>
      <c r="J28" s="214"/>
      <c r="K28" s="214"/>
      <c r="L28" s="236"/>
      <c r="M28" s="224">
        <f t="shared" si="26"/>
        <v>0</v>
      </c>
      <c r="N28" s="214"/>
      <c r="O28" s="214"/>
      <c r="P28" s="214"/>
      <c r="Q28" s="214"/>
      <c r="R28" s="214"/>
      <c r="S28" s="236"/>
      <c r="T28" s="224">
        <f t="shared" si="27"/>
        <v>0</v>
      </c>
      <c r="U28" s="214"/>
      <c r="V28" s="214"/>
      <c r="W28" s="214"/>
      <c r="X28" s="214"/>
      <c r="Y28" s="214"/>
      <c r="Z28" s="236"/>
      <c r="AA28" s="224">
        <f t="shared" si="28"/>
        <v>0</v>
      </c>
      <c r="AB28" s="214"/>
      <c r="AC28" s="214"/>
      <c r="AD28" s="214"/>
      <c r="AE28" s="214"/>
      <c r="AF28" s="214"/>
      <c r="AG28" s="236"/>
      <c r="AH28" s="224">
        <f t="shared" si="29"/>
        <v>0</v>
      </c>
      <c r="AI28" s="214"/>
      <c r="AJ28" s="214"/>
      <c r="AK28" s="214"/>
      <c r="AL28" s="214"/>
      <c r="AM28" s="214"/>
      <c r="AN28" s="236"/>
      <c r="AO28" s="224">
        <f t="shared" si="30"/>
        <v>0</v>
      </c>
      <c r="AP28" s="214"/>
      <c r="AQ28" s="214"/>
      <c r="AR28" s="214"/>
      <c r="AS28" s="214"/>
      <c r="AT28" s="214"/>
      <c r="AU28" s="236"/>
      <c r="AV28" s="224">
        <f t="shared" si="31"/>
        <v>0</v>
      </c>
      <c r="AW28" s="214"/>
      <c r="AX28" s="214"/>
      <c r="AY28" s="214"/>
      <c r="AZ28" s="214"/>
      <c r="BA28" s="214"/>
      <c r="BB28" s="236"/>
      <c r="BC28" s="224">
        <f t="shared" si="32"/>
        <v>0</v>
      </c>
      <c r="BD28" s="214"/>
      <c r="BE28" s="214"/>
      <c r="BF28" s="214"/>
      <c r="BG28" s="214"/>
      <c r="BH28" s="214"/>
      <c r="BI28" s="236"/>
      <c r="BJ28" s="224">
        <f t="shared" si="33"/>
        <v>0</v>
      </c>
      <c r="BK28" s="214"/>
      <c r="BL28" s="214"/>
      <c r="BM28" s="214"/>
      <c r="BN28" s="214"/>
      <c r="BO28" s="214"/>
      <c r="BP28" s="236"/>
      <c r="BQ28" s="224">
        <f t="shared" si="34"/>
        <v>0</v>
      </c>
      <c r="BR28" s="214"/>
      <c r="BS28" s="214"/>
      <c r="BT28" s="214"/>
      <c r="BU28" s="214"/>
      <c r="BV28" s="214"/>
      <c r="BW28" s="236"/>
      <c r="BX28" s="224">
        <f t="shared" si="35"/>
        <v>0</v>
      </c>
      <c r="BY28" s="214"/>
      <c r="BZ28" s="214"/>
      <c r="CA28" s="214"/>
      <c r="CB28" s="214"/>
      <c r="CC28" s="214"/>
      <c r="CD28" s="236"/>
      <c r="CE28" s="224">
        <f t="shared" si="36"/>
        <v>0</v>
      </c>
      <c r="CF28" s="214"/>
      <c r="CG28" s="214"/>
      <c r="CH28" s="214"/>
      <c r="CI28" s="214"/>
      <c r="CJ28" s="214"/>
      <c r="CK28" s="236"/>
      <c r="CL28" s="224">
        <f t="shared" si="37"/>
        <v>0</v>
      </c>
      <c r="CM28" s="214"/>
      <c r="CN28" s="214"/>
      <c r="CO28" s="214"/>
      <c r="CP28" s="214"/>
      <c r="CQ28" s="214"/>
      <c r="CR28" s="236"/>
      <c r="CS28" s="224">
        <f t="shared" si="38"/>
        <v>0</v>
      </c>
      <c r="CT28" s="214"/>
      <c r="CU28" s="214"/>
      <c r="CV28" s="214"/>
      <c r="CW28" s="214"/>
      <c r="CX28" s="214"/>
      <c r="CY28" s="236"/>
      <c r="CZ28" s="224">
        <f t="shared" si="39"/>
        <v>0</v>
      </c>
      <c r="DA28" s="214"/>
      <c r="DB28" s="214"/>
      <c r="DC28" s="214"/>
      <c r="DD28" s="214"/>
      <c r="DE28" s="214"/>
      <c r="DF28" s="236"/>
      <c r="DG28" s="224">
        <f t="shared" si="40"/>
        <v>0</v>
      </c>
      <c r="DH28" s="214"/>
      <c r="DI28" s="214"/>
      <c r="DJ28" s="214"/>
      <c r="DK28" s="214"/>
      <c r="DL28" s="214"/>
      <c r="DM28" s="221"/>
    </row>
    <row r="29" spans="2:117" ht="15" customHeight="1">
      <c r="B29" s="55"/>
      <c r="C29" s="60"/>
      <c r="D29" s="191" t="s">
        <v>242</v>
      </c>
      <c r="E29" s="186">
        <v>241</v>
      </c>
      <c r="F29" s="224">
        <f t="shared" si="25"/>
        <v>0</v>
      </c>
      <c r="G29" s="214"/>
      <c r="H29" s="214"/>
      <c r="I29" s="214"/>
      <c r="J29" s="214"/>
      <c r="K29" s="214"/>
      <c r="L29" s="236"/>
      <c r="M29" s="224">
        <f t="shared" si="26"/>
        <v>0</v>
      </c>
      <c r="N29" s="214"/>
      <c r="O29" s="214"/>
      <c r="P29" s="214"/>
      <c r="Q29" s="214"/>
      <c r="R29" s="214"/>
      <c r="S29" s="236"/>
      <c r="T29" s="224">
        <f t="shared" si="27"/>
        <v>0</v>
      </c>
      <c r="U29" s="214"/>
      <c r="V29" s="214"/>
      <c r="W29" s="214"/>
      <c r="X29" s="214"/>
      <c r="Y29" s="214"/>
      <c r="Z29" s="236"/>
      <c r="AA29" s="224">
        <f t="shared" si="28"/>
        <v>0</v>
      </c>
      <c r="AB29" s="214"/>
      <c r="AC29" s="214"/>
      <c r="AD29" s="214"/>
      <c r="AE29" s="214"/>
      <c r="AF29" s="214"/>
      <c r="AG29" s="236"/>
      <c r="AH29" s="224">
        <f t="shared" si="29"/>
        <v>0</v>
      </c>
      <c r="AI29" s="214"/>
      <c r="AJ29" s="214"/>
      <c r="AK29" s="214"/>
      <c r="AL29" s="214"/>
      <c r="AM29" s="214"/>
      <c r="AN29" s="236"/>
      <c r="AO29" s="224">
        <f t="shared" si="30"/>
        <v>0</v>
      </c>
      <c r="AP29" s="214"/>
      <c r="AQ29" s="214"/>
      <c r="AR29" s="214"/>
      <c r="AS29" s="214"/>
      <c r="AT29" s="214"/>
      <c r="AU29" s="236"/>
      <c r="AV29" s="224">
        <f t="shared" si="31"/>
        <v>0</v>
      </c>
      <c r="AW29" s="214"/>
      <c r="AX29" s="214"/>
      <c r="AY29" s="214"/>
      <c r="AZ29" s="214"/>
      <c r="BA29" s="214"/>
      <c r="BB29" s="236"/>
      <c r="BC29" s="224">
        <f t="shared" si="32"/>
        <v>0</v>
      </c>
      <c r="BD29" s="214"/>
      <c r="BE29" s="214"/>
      <c r="BF29" s="214"/>
      <c r="BG29" s="214"/>
      <c r="BH29" s="214"/>
      <c r="BI29" s="236"/>
      <c r="BJ29" s="224">
        <f t="shared" si="33"/>
        <v>0</v>
      </c>
      <c r="BK29" s="214"/>
      <c r="BL29" s="214"/>
      <c r="BM29" s="214"/>
      <c r="BN29" s="214"/>
      <c r="BO29" s="214"/>
      <c r="BP29" s="236"/>
      <c r="BQ29" s="224">
        <f t="shared" si="34"/>
        <v>0</v>
      </c>
      <c r="BR29" s="214"/>
      <c r="BS29" s="214"/>
      <c r="BT29" s="214"/>
      <c r="BU29" s="214"/>
      <c r="BV29" s="214"/>
      <c r="BW29" s="236"/>
      <c r="BX29" s="224">
        <f t="shared" si="35"/>
        <v>0</v>
      </c>
      <c r="BY29" s="214"/>
      <c r="BZ29" s="214"/>
      <c r="CA29" s="214"/>
      <c r="CB29" s="214"/>
      <c r="CC29" s="214"/>
      <c r="CD29" s="236"/>
      <c r="CE29" s="224">
        <f t="shared" si="36"/>
        <v>0</v>
      </c>
      <c r="CF29" s="214"/>
      <c r="CG29" s="214"/>
      <c r="CH29" s="214"/>
      <c r="CI29" s="214"/>
      <c r="CJ29" s="214"/>
      <c r="CK29" s="236"/>
      <c r="CL29" s="224">
        <f t="shared" si="37"/>
        <v>0</v>
      </c>
      <c r="CM29" s="214"/>
      <c r="CN29" s="214"/>
      <c r="CO29" s="214"/>
      <c r="CP29" s="214"/>
      <c r="CQ29" s="214"/>
      <c r="CR29" s="236"/>
      <c r="CS29" s="224">
        <f t="shared" si="38"/>
        <v>0</v>
      </c>
      <c r="CT29" s="214"/>
      <c r="CU29" s="214"/>
      <c r="CV29" s="214"/>
      <c r="CW29" s="214"/>
      <c r="CX29" s="214"/>
      <c r="CY29" s="236"/>
      <c r="CZ29" s="224">
        <f t="shared" si="39"/>
        <v>0</v>
      </c>
      <c r="DA29" s="214"/>
      <c r="DB29" s="214"/>
      <c r="DC29" s="214"/>
      <c r="DD29" s="214"/>
      <c r="DE29" s="214"/>
      <c r="DF29" s="236"/>
      <c r="DG29" s="224">
        <f t="shared" si="40"/>
        <v>0</v>
      </c>
      <c r="DH29" s="214"/>
      <c r="DI29" s="214"/>
      <c r="DJ29" s="214"/>
      <c r="DK29" s="214"/>
      <c r="DL29" s="214"/>
      <c r="DM29" s="221"/>
    </row>
    <row r="30" spans="2:117" ht="15" customHeight="1">
      <c r="B30" s="55"/>
      <c r="C30" s="60"/>
      <c r="D30" s="212" t="s">
        <v>246</v>
      </c>
      <c r="E30" s="186">
        <v>251</v>
      </c>
      <c r="F30" s="224">
        <f t="shared" si="25"/>
        <v>0</v>
      </c>
      <c r="G30" s="214"/>
      <c r="H30" s="214"/>
      <c r="I30" s="214"/>
      <c r="J30" s="214"/>
      <c r="K30" s="214"/>
      <c r="L30" s="236"/>
      <c r="M30" s="224">
        <f t="shared" si="26"/>
        <v>0</v>
      </c>
      <c r="N30" s="214"/>
      <c r="O30" s="214"/>
      <c r="P30" s="214"/>
      <c r="Q30" s="214"/>
      <c r="R30" s="214"/>
      <c r="S30" s="236"/>
      <c r="T30" s="224">
        <f t="shared" si="27"/>
        <v>0</v>
      </c>
      <c r="U30" s="214"/>
      <c r="V30" s="214"/>
      <c r="W30" s="214"/>
      <c r="X30" s="214"/>
      <c r="Y30" s="214"/>
      <c r="Z30" s="236"/>
      <c r="AA30" s="224">
        <f t="shared" si="28"/>
        <v>0</v>
      </c>
      <c r="AB30" s="214"/>
      <c r="AC30" s="214"/>
      <c r="AD30" s="214"/>
      <c r="AE30" s="214"/>
      <c r="AF30" s="214"/>
      <c r="AG30" s="236"/>
      <c r="AH30" s="224">
        <f t="shared" si="29"/>
        <v>0</v>
      </c>
      <c r="AI30" s="214"/>
      <c r="AJ30" s="214"/>
      <c r="AK30" s="214"/>
      <c r="AL30" s="214"/>
      <c r="AM30" s="214"/>
      <c r="AN30" s="236"/>
      <c r="AO30" s="224">
        <f t="shared" si="30"/>
        <v>0</v>
      </c>
      <c r="AP30" s="214"/>
      <c r="AQ30" s="214"/>
      <c r="AR30" s="214"/>
      <c r="AS30" s="214"/>
      <c r="AT30" s="214"/>
      <c r="AU30" s="236"/>
      <c r="AV30" s="224">
        <f t="shared" si="31"/>
        <v>0</v>
      </c>
      <c r="AW30" s="214"/>
      <c r="AX30" s="214"/>
      <c r="AY30" s="214"/>
      <c r="AZ30" s="214"/>
      <c r="BA30" s="214"/>
      <c r="BB30" s="236"/>
      <c r="BC30" s="224">
        <f t="shared" si="32"/>
        <v>0</v>
      </c>
      <c r="BD30" s="214"/>
      <c r="BE30" s="214"/>
      <c r="BF30" s="214"/>
      <c r="BG30" s="214"/>
      <c r="BH30" s="214"/>
      <c r="BI30" s="236"/>
      <c r="BJ30" s="224">
        <f t="shared" si="33"/>
        <v>0</v>
      </c>
      <c r="BK30" s="214"/>
      <c r="BL30" s="214"/>
      <c r="BM30" s="214"/>
      <c r="BN30" s="214"/>
      <c r="BO30" s="214"/>
      <c r="BP30" s="236"/>
      <c r="BQ30" s="224">
        <f t="shared" si="34"/>
        <v>0</v>
      </c>
      <c r="BR30" s="214"/>
      <c r="BS30" s="214"/>
      <c r="BT30" s="214"/>
      <c r="BU30" s="214"/>
      <c r="BV30" s="214"/>
      <c r="BW30" s="236"/>
      <c r="BX30" s="224">
        <f t="shared" si="35"/>
        <v>0</v>
      </c>
      <c r="BY30" s="214"/>
      <c r="BZ30" s="214"/>
      <c r="CA30" s="214"/>
      <c r="CB30" s="214"/>
      <c r="CC30" s="214"/>
      <c r="CD30" s="236"/>
      <c r="CE30" s="224">
        <f t="shared" si="36"/>
        <v>0</v>
      </c>
      <c r="CF30" s="214"/>
      <c r="CG30" s="214"/>
      <c r="CH30" s="214"/>
      <c r="CI30" s="214"/>
      <c r="CJ30" s="214"/>
      <c r="CK30" s="236"/>
      <c r="CL30" s="224">
        <f t="shared" si="37"/>
        <v>0</v>
      </c>
      <c r="CM30" s="214"/>
      <c r="CN30" s="214"/>
      <c r="CO30" s="214"/>
      <c r="CP30" s="214"/>
      <c r="CQ30" s="214"/>
      <c r="CR30" s="236"/>
      <c r="CS30" s="224">
        <f t="shared" si="38"/>
        <v>0</v>
      </c>
      <c r="CT30" s="214"/>
      <c r="CU30" s="214"/>
      <c r="CV30" s="214"/>
      <c r="CW30" s="214"/>
      <c r="CX30" s="214"/>
      <c r="CY30" s="236"/>
      <c r="CZ30" s="224">
        <f t="shared" si="39"/>
        <v>0</v>
      </c>
      <c r="DA30" s="214"/>
      <c r="DB30" s="214"/>
      <c r="DC30" s="214"/>
      <c r="DD30" s="214"/>
      <c r="DE30" s="214"/>
      <c r="DF30" s="236"/>
      <c r="DG30" s="224">
        <f t="shared" si="40"/>
        <v>0</v>
      </c>
      <c r="DH30" s="214"/>
      <c r="DI30" s="214"/>
      <c r="DJ30" s="214"/>
      <c r="DK30" s="214"/>
      <c r="DL30" s="214"/>
      <c r="DM30" s="221"/>
    </row>
    <row r="31" spans="2:117" ht="15" customHeight="1">
      <c r="B31" s="55"/>
      <c r="C31" s="60"/>
      <c r="D31" s="191" t="s">
        <v>244</v>
      </c>
      <c r="E31" s="186">
        <v>261</v>
      </c>
      <c r="F31" s="224">
        <f t="shared" si="25"/>
        <v>0</v>
      </c>
      <c r="G31" s="214"/>
      <c r="H31" s="214"/>
      <c r="I31" s="214"/>
      <c r="J31" s="214"/>
      <c r="K31" s="214"/>
      <c r="L31" s="236"/>
      <c r="M31" s="224">
        <f t="shared" si="26"/>
        <v>0</v>
      </c>
      <c r="N31" s="214"/>
      <c r="O31" s="214"/>
      <c r="P31" s="214"/>
      <c r="Q31" s="214"/>
      <c r="R31" s="214"/>
      <c r="S31" s="236"/>
      <c r="T31" s="224">
        <f t="shared" si="27"/>
        <v>0</v>
      </c>
      <c r="U31" s="214"/>
      <c r="V31" s="214"/>
      <c r="W31" s="214"/>
      <c r="X31" s="214"/>
      <c r="Y31" s="214"/>
      <c r="Z31" s="236"/>
      <c r="AA31" s="224">
        <f t="shared" si="28"/>
        <v>0</v>
      </c>
      <c r="AB31" s="214"/>
      <c r="AC31" s="214"/>
      <c r="AD31" s="214"/>
      <c r="AE31" s="214"/>
      <c r="AF31" s="214"/>
      <c r="AG31" s="236"/>
      <c r="AH31" s="224">
        <f t="shared" si="29"/>
        <v>0</v>
      </c>
      <c r="AI31" s="214"/>
      <c r="AJ31" s="214"/>
      <c r="AK31" s="214"/>
      <c r="AL31" s="214"/>
      <c r="AM31" s="214"/>
      <c r="AN31" s="236"/>
      <c r="AO31" s="224">
        <f t="shared" si="30"/>
        <v>0</v>
      </c>
      <c r="AP31" s="214"/>
      <c r="AQ31" s="214"/>
      <c r="AR31" s="214"/>
      <c r="AS31" s="214"/>
      <c r="AT31" s="214"/>
      <c r="AU31" s="236"/>
      <c r="AV31" s="224">
        <f t="shared" si="31"/>
        <v>0</v>
      </c>
      <c r="AW31" s="214"/>
      <c r="AX31" s="214"/>
      <c r="AY31" s="214"/>
      <c r="AZ31" s="214"/>
      <c r="BA31" s="214"/>
      <c r="BB31" s="236"/>
      <c r="BC31" s="224">
        <f t="shared" si="32"/>
        <v>0</v>
      </c>
      <c r="BD31" s="214"/>
      <c r="BE31" s="214"/>
      <c r="BF31" s="214"/>
      <c r="BG31" s="214"/>
      <c r="BH31" s="214"/>
      <c r="BI31" s="236"/>
      <c r="BJ31" s="224">
        <f t="shared" si="33"/>
        <v>0</v>
      </c>
      <c r="BK31" s="214"/>
      <c r="BL31" s="214"/>
      <c r="BM31" s="214"/>
      <c r="BN31" s="214"/>
      <c r="BO31" s="214"/>
      <c r="BP31" s="236"/>
      <c r="BQ31" s="224">
        <f t="shared" si="34"/>
        <v>0</v>
      </c>
      <c r="BR31" s="214"/>
      <c r="BS31" s="214"/>
      <c r="BT31" s="214"/>
      <c r="BU31" s="214"/>
      <c r="BV31" s="214"/>
      <c r="BW31" s="236"/>
      <c r="BX31" s="224">
        <f t="shared" si="35"/>
        <v>0</v>
      </c>
      <c r="BY31" s="214"/>
      <c r="BZ31" s="214"/>
      <c r="CA31" s="214"/>
      <c r="CB31" s="214"/>
      <c r="CC31" s="214"/>
      <c r="CD31" s="236"/>
      <c r="CE31" s="224">
        <f t="shared" si="36"/>
        <v>0</v>
      </c>
      <c r="CF31" s="214"/>
      <c r="CG31" s="214"/>
      <c r="CH31" s="214"/>
      <c r="CI31" s="214"/>
      <c r="CJ31" s="214"/>
      <c r="CK31" s="236"/>
      <c r="CL31" s="224">
        <f t="shared" si="37"/>
        <v>0</v>
      </c>
      <c r="CM31" s="214"/>
      <c r="CN31" s="214"/>
      <c r="CO31" s="214"/>
      <c r="CP31" s="214"/>
      <c r="CQ31" s="214"/>
      <c r="CR31" s="236"/>
      <c r="CS31" s="224">
        <f t="shared" si="38"/>
        <v>0</v>
      </c>
      <c r="CT31" s="214"/>
      <c r="CU31" s="214"/>
      <c r="CV31" s="214"/>
      <c r="CW31" s="214"/>
      <c r="CX31" s="214"/>
      <c r="CY31" s="236"/>
      <c r="CZ31" s="224">
        <f t="shared" si="39"/>
        <v>0</v>
      </c>
      <c r="DA31" s="214"/>
      <c r="DB31" s="214"/>
      <c r="DC31" s="214"/>
      <c r="DD31" s="214"/>
      <c r="DE31" s="214"/>
      <c r="DF31" s="236"/>
      <c r="DG31" s="224">
        <f t="shared" si="40"/>
        <v>0</v>
      </c>
      <c r="DH31" s="214"/>
      <c r="DI31" s="214"/>
      <c r="DJ31" s="214"/>
      <c r="DK31" s="214"/>
      <c r="DL31" s="214"/>
      <c r="DM31" s="221"/>
    </row>
    <row r="32" spans="2:117" ht="15" customHeight="1">
      <c r="B32" s="55"/>
      <c r="C32" s="60"/>
      <c r="D32" s="191" t="s">
        <v>241</v>
      </c>
      <c r="E32" s="186">
        <v>271</v>
      </c>
      <c r="F32" s="224">
        <f t="shared" si="25"/>
        <v>0</v>
      </c>
      <c r="G32" s="214"/>
      <c r="H32" s="214"/>
      <c r="I32" s="214"/>
      <c r="J32" s="214"/>
      <c r="K32" s="214"/>
      <c r="L32" s="236"/>
      <c r="M32" s="224">
        <f t="shared" si="26"/>
        <v>0</v>
      </c>
      <c r="N32" s="214"/>
      <c r="O32" s="214"/>
      <c r="P32" s="214"/>
      <c r="Q32" s="214"/>
      <c r="R32" s="214"/>
      <c r="S32" s="236"/>
      <c r="T32" s="224">
        <f t="shared" si="27"/>
        <v>0</v>
      </c>
      <c r="U32" s="214"/>
      <c r="V32" s="214"/>
      <c r="W32" s="214"/>
      <c r="X32" s="214"/>
      <c r="Y32" s="214"/>
      <c r="Z32" s="236"/>
      <c r="AA32" s="224">
        <f t="shared" si="28"/>
        <v>0</v>
      </c>
      <c r="AB32" s="214"/>
      <c r="AC32" s="214"/>
      <c r="AD32" s="214"/>
      <c r="AE32" s="214"/>
      <c r="AF32" s="214"/>
      <c r="AG32" s="236"/>
      <c r="AH32" s="224">
        <f t="shared" si="29"/>
        <v>0</v>
      </c>
      <c r="AI32" s="214"/>
      <c r="AJ32" s="214"/>
      <c r="AK32" s="214"/>
      <c r="AL32" s="214"/>
      <c r="AM32" s="214"/>
      <c r="AN32" s="236"/>
      <c r="AO32" s="224">
        <f t="shared" si="30"/>
        <v>0</v>
      </c>
      <c r="AP32" s="214"/>
      <c r="AQ32" s="214"/>
      <c r="AR32" s="214"/>
      <c r="AS32" s="214"/>
      <c r="AT32" s="214"/>
      <c r="AU32" s="236"/>
      <c r="AV32" s="224">
        <f t="shared" si="31"/>
        <v>0</v>
      </c>
      <c r="AW32" s="214"/>
      <c r="AX32" s="214"/>
      <c r="AY32" s="214"/>
      <c r="AZ32" s="214"/>
      <c r="BA32" s="214"/>
      <c r="BB32" s="236"/>
      <c r="BC32" s="224">
        <f t="shared" si="32"/>
        <v>0</v>
      </c>
      <c r="BD32" s="214"/>
      <c r="BE32" s="214"/>
      <c r="BF32" s="214"/>
      <c r="BG32" s="214"/>
      <c r="BH32" s="214"/>
      <c r="BI32" s="236"/>
      <c r="BJ32" s="224">
        <f t="shared" si="33"/>
        <v>0</v>
      </c>
      <c r="BK32" s="214"/>
      <c r="BL32" s="214"/>
      <c r="BM32" s="214"/>
      <c r="BN32" s="214"/>
      <c r="BO32" s="214"/>
      <c r="BP32" s="236"/>
      <c r="BQ32" s="224">
        <f t="shared" si="34"/>
        <v>0</v>
      </c>
      <c r="BR32" s="214"/>
      <c r="BS32" s="214"/>
      <c r="BT32" s="214"/>
      <c r="BU32" s="214"/>
      <c r="BV32" s="214"/>
      <c r="BW32" s="236"/>
      <c r="BX32" s="224">
        <f t="shared" si="35"/>
        <v>0</v>
      </c>
      <c r="BY32" s="214"/>
      <c r="BZ32" s="214"/>
      <c r="CA32" s="214"/>
      <c r="CB32" s="214"/>
      <c r="CC32" s="214"/>
      <c r="CD32" s="236"/>
      <c r="CE32" s="224">
        <f t="shared" si="36"/>
        <v>0</v>
      </c>
      <c r="CF32" s="214"/>
      <c r="CG32" s="214"/>
      <c r="CH32" s="214"/>
      <c r="CI32" s="214"/>
      <c r="CJ32" s="214"/>
      <c r="CK32" s="236"/>
      <c r="CL32" s="224">
        <f t="shared" si="37"/>
        <v>0</v>
      </c>
      <c r="CM32" s="214"/>
      <c r="CN32" s="214"/>
      <c r="CO32" s="214"/>
      <c r="CP32" s="214"/>
      <c r="CQ32" s="214"/>
      <c r="CR32" s="236"/>
      <c r="CS32" s="224">
        <f t="shared" si="38"/>
        <v>0</v>
      </c>
      <c r="CT32" s="214"/>
      <c r="CU32" s="214"/>
      <c r="CV32" s="214"/>
      <c r="CW32" s="214"/>
      <c r="CX32" s="214"/>
      <c r="CY32" s="236"/>
      <c r="CZ32" s="224">
        <f t="shared" si="39"/>
        <v>0</v>
      </c>
      <c r="DA32" s="214"/>
      <c r="DB32" s="214"/>
      <c r="DC32" s="214"/>
      <c r="DD32" s="214"/>
      <c r="DE32" s="214"/>
      <c r="DF32" s="236"/>
      <c r="DG32" s="224">
        <f t="shared" si="40"/>
        <v>0</v>
      </c>
      <c r="DH32" s="214"/>
      <c r="DI32" s="214"/>
      <c r="DJ32" s="214"/>
      <c r="DK32" s="214"/>
      <c r="DL32" s="214"/>
      <c r="DM32" s="221"/>
    </row>
    <row r="33" spans="2:117" ht="33.75">
      <c r="B33" s="55"/>
      <c r="C33" s="60"/>
      <c r="D33" s="191" t="s">
        <v>247</v>
      </c>
      <c r="E33" s="186">
        <v>300</v>
      </c>
      <c r="F33" s="257">
        <f t="shared" ref="F33:AK33" si="41">SUM(F34:F40)</f>
        <v>0</v>
      </c>
      <c r="G33" s="257">
        <f t="shared" si="41"/>
        <v>0</v>
      </c>
      <c r="H33" s="257">
        <f t="shared" si="41"/>
        <v>0</v>
      </c>
      <c r="I33" s="257">
        <f t="shared" si="41"/>
        <v>0</v>
      </c>
      <c r="J33" s="257">
        <f t="shared" si="41"/>
        <v>0</v>
      </c>
      <c r="K33" s="257">
        <f t="shared" si="41"/>
        <v>0</v>
      </c>
      <c r="L33" s="259">
        <f t="shared" si="41"/>
        <v>0</v>
      </c>
      <c r="M33" s="257">
        <f t="shared" si="41"/>
        <v>0</v>
      </c>
      <c r="N33" s="257">
        <f t="shared" si="41"/>
        <v>0</v>
      </c>
      <c r="O33" s="257">
        <f t="shared" si="41"/>
        <v>0</v>
      </c>
      <c r="P33" s="257">
        <f t="shared" si="41"/>
        <v>0</v>
      </c>
      <c r="Q33" s="257">
        <f t="shared" si="41"/>
        <v>0</v>
      </c>
      <c r="R33" s="257">
        <f t="shared" si="41"/>
        <v>0</v>
      </c>
      <c r="S33" s="259">
        <f t="shared" si="41"/>
        <v>0</v>
      </c>
      <c r="T33" s="257">
        <f t="shared" si="41"/>
        <v>0</v>
      </c>
      <c r="U33" s="257">
        <f t="shared" si="41"/>
        <v>0</v>
      </c>
      <c r="V33" s="257">
        <f t="shared" si="41"/>
        <v>0</v>
      </c>
      <c r="W33" s="257">
        <f t="shared" si="41"/>
        <v>0</v>
      </c>
      <c r="X33" s="257">
        <f t="shared" si="41"/>
        <v>0</v>
      </c>
      <c r="Y33" s="257">
        <f t="shared" si="41"/>
        <v>0</v>
      </c>
      <c r="Z33" s="259">
        <f t="shared" si="41"/>
        <v>0</v>
      </c>
      <c r="AA33" s="257">
        <f t="shared" si="41"/>
        <v>0</v>
      </c>
      <c r="AB33" s="257">
        <f t="shared" si="41"/>
        <v>0</v>
      </c>
      <c r="AC33" s="257">
        <f t="shared" si="41"/>
        <v>0</v>
      </c>
      <c r="AD33" s="257">
        <f t="shared" si="41"/>
        <v>0</v>
      </c>
      <c r="AE33" s="257">
        <f t="shared" si="41"/>
        <v>0</v>
      </c>
      <c r="AF33" s="257">
        <f t="shared" si="41"/>
        <v>0</v>
      </c>
      <c r="AG33" s="259">
        <f t="shared" si="41"/>
        <v>0</v>
      </c>
      <c r="AH33" s="257">
        <f t="shared" si="41"/>
        <v>0</v>
      </c>
      <c r="AI33" s="257">
        <f t="shared" si="41"/>
        <v>0</v>
      </c>
      <c r="AJ33" s="257">
        <f t="shared" si="41"/>
        <v>0</v>
      </c>
      <c r="AK33" s="257">
        <f t="shared" si="41"/>
        <v>0</v>
      </c>
      <c r="AL33" s="257">
        <f t="shared" ref="AL33:BQ33" si="42">SUM(AL34:AL40)</f>
        <v>0</v>
      </c>
      <c r="AM33" s="257">
        <f t="shared" si="42"/>
        <v>0</v>
      </c>
      <c r="AN33" s="259">
        <f t="shared" si="42"/>
        <v>0</v>
      </c>
      <c r="AO33" s="257">
        <f t="shared" si="42"/>
        <v>0</v>
      </c>
      <c r="AP33" s="257">
        <f t="shared" si="42"/>
        <v>0</v>
      </c>
      <c r="AQ33" s="257">
        <f t="shared" si="42"/>
        <v>0</v>
      </c>
      <c r="AR33" s="257">
        <f t="shared" si="42"/>
        <v>0</v>
      </c>
      <c r="AS33" s="257">
        <f t="shared" si="42"/>
        <v>0</v>
      </c>
      <c r="AT33" s="257">
        <f t="shared" si="42"/>
        <v>0</v>
      </c>
      <c r="AU33" s="259">
        <f t="shared" si="42"/>
        <v>0</v>
      </c>
      <c r="AV33" s="257">
        <f t="shared" si="42"/>
        <v>0</v>
      </c>
      <c r="AW33" s="257">
        <f t="shared" si="42"/>
        <v>0</v>
      </c>
      <c r="AX33" s="257">
        <f t="shared" si="42"/>
        <v>0</v>
      </c>
      <c r="AY33" s="257">
        <f t="shared" si="42"/>
        <v>0</v>
      </c>
      <c r="AZ33" s="257">
        <f t="shared" si="42"/>
        <v>0</v>
      </c>
      <c r="BA33" s="257">
        <f t="shared" si="42"/>
        <v>0</v>
      </c>
      <c r="BB33" s="259">
        <f t="shared" si="42"/>
        <v>0</v>
      </c>
      <c r="BC33" s="257">
        <f t="shared" si="42"/>
        <v>0</v>
      </c>
      <c r="BD33" s="257">
        <f t="shared" si="42"/>
        <v>0</v>
      </c>
      <c r="BE33" s="257">
        <f t="shared" si="42"/>
        <v>0</v>
      </c>
      <c r="BF33" s="257">
        <f t="shared" si="42"/>
        <v>0</v>
      </c>
      <c r="BG33" s="257">
        <f t="shared" si="42"/>
        <v>0</v>
      </c>
      <c r="BH33" s="257">
        <f t="shared" si="42"/>
        <v>0</v>
      </c>
      <c r="BI33" s="259">
        <f t="shared" si="42"/>
        <v>0</v>
      </c>
      <c r="BJ33" s="257">
        <f t="shared" si="42"/>
        <v>0</v>
      </c>
      <c r="BK33" s="257">
        <f t="shared" si="42"/>
        <v>0</v>
      </c>
      <c r="BL33" s="257">
        <f t="shared" si="42"/>
        <v>0</v>
      </c>
      <c r="BM33" s="257">
        <f t="shared" si="42"/>
        <v>0</v>
      </c>
      <c r="BN33" s="257">
        <f t="shared" si="42"/>
        <v>0</v>
      </c>
      <c r="BO33" s="257">
        <f t="shared" si="42"/>
        <v>0</v>
      </c>
      <c r="BP33" s="259">
        <f t="shared" si="42"/>
        <v>0</v>
      </c>
      <c r="BQ33" s="257">
        <f t="shared" si="42"/>
        <v>0</v>
      </c>
      <c r="BR33" s="257">
        <f t="shared" ref="BR33:CW33" si="43">SUM(BR34:BR40)</f>
        <v>0</v>
      </c>
      <c r="BS33" s="257">
        <f t="shared" si="43"/>
        <v>0</v>
      </c>
      <c r="BT33" s="257">
        <f t="shared" si="43"/>
        <v>0</v>
      </c>
      <c r="BU33" s="257">
        <f t="shared" si="43"/>
        <v>0</v>
      </c>
      <c r="BV33" s="257">
        <f t="shared" si="43"/>
        <v>0</v>
      </c>
      <c r="BW33" s="259">
        <f t="shared" si="43"/>
        <v>0</v>
      </c>
      <c r="BX33" s="257">
        <f t="shared" si="43"/>
        <v>0</v>
      </c>
      <c r="BY33" s="257">
        <f t="shared" si="43"/>
        <v>0</v>
      </c>
      <c r="BZ33" s="257">
        <f t="shared" si="43"/>
        <v>0</v>
      </c>
      <c r="CA33" s="257">
        <f t="shared" si="43"/>
        <v>0</v>
      </c>
      <c r="CB33" s="257">
        <f t="shared" si="43"/>
        <v>0</v>
      </c>
      <c r="CC33" s="257">
        <f t="shared" si="43"/>
        <v>0</v>
      </c>
      <c r="CD33" s="259">
        <f t="shared" si="43"/>
        <v>0</v>
      </c>
      <c r="CE33" s="257">
        <f t="shared" si="43"/>
        <v>0</v>
      </c>
      <c r="CF33" s="257">
        <f t="shared" si="43"/>
        <v>0</v>
      </c>
      <c r="CG33" s="257">
        <f t="shared" si="43"/>
        <v>0</v>
      </c>
      <c r="CH33" s="257">
        <f t="shared" si="43"/>
        <v>0</v>
      </c>
      <c r="CI33" s="257">
        <f t="shared" si="43"/>
        <v>0</v>
      </c>
      <c r="CJ33" s="257">
        <f t="shared" si="43"/>
        <v>0</v>
      </c>
      <c r="CK33" s="259">
        <f t="shared" si="43"/>
        <v>0</v>
      </c>
      <c r="CL33" s="257">
        <f t="shared" si="43"/>
        <v>0</v>
      </c>
      <c r="CM33" s="257">
        <f t="shared" si="43"/>
        <v>0</v>
      </c>
      <c r="CN33" s="257">
        <f t="shared" si="43"/>
        <v>0</v>
      </c>
      <c r="CO33" s="257">
        <f t="shared" si="43"/>
        <v>0</v>
      </c>
      <c r="CP33" s="257">
        <f t="shared" si="43"/>
        <v>0</v>
      </c>
      <c r="CQ33" s="257">
        <f t="shared" si="43"/>
        <v>0</v>
      </c>
      <c r="CR33" s="259">
        <f t="shared" si="43"/>
        <v>0</v>
      </c>
      <c r="CS33" s="257">
        <f t="shared" si="43"/>
        <v>0</v>
      </c>
      <c r="CT33" s="257">
        <f t="shared" si="43"/>
        <v>0</v>
      </c>
      <c r="CU33" s="257">
        <f t="shared" si="43"/>
        <v>0</v>
      </c>
      <c r="CV33" s="257">
        <f t="shared" si="43"/>
        <v>0</v>
      </c>
      <c r="CW33" s="257">
        <f t="shared" si="43"/>
        <v>0</v>
      </c>
      <c r="CX33" s="257">
        <f t="shared" ref="CX33:DM33" si="44">SUM(CX34:CX40)</f>
        <v>0</v>
      </c>
      <c r="CY33" s="259">
        <f t="shared" si="44"/>
        <v>0</v>
      </c>
      <c r="CZ33" s="257">
        <f t="shared" si="44"/>
        <v>0</v>
      </c>
      <c r="DA33" s="257">
        <f t="shared" si="44"/>
        <v>0</v>
      </c>
      <c r="DB33" s="257">
        <f t="shared" si="44"/>
        <v>0</v>
      </c>
      <c r="DC33" s="257">
        <f t="shared" si="44"/>
        <v>0</v>
      </c>
      <c r="DD33" s="257">
        <f t="shared" si="44"/>
        <v>0</v>
      </c>
      <c r="DE33" s="257">
        <f t="shared" si="44"/>
        <v>0</v>
      </c>
      <c r="DF33" s="259">
        <f t="shared" si="44"/>
        <v>0</v>
      </c>
      <c r="DG33" s="257">
        <f t="shared" si="44"/>
        <v>0</v>
      </c>
      <c r="DH33" s="257">
        <f t="shared" si="44"/>
        <v>0</v>
      </c>
      <c r="DI33" s="257">
        <f t="shared" si="44"/>
        <v>0</v>
      </c>
      <c r="DJ33" s="257">
        <f t="shared" si="44"/>
        <v>0</v>
      </c>
      <c r="DK33" s="257">
        <f t="shared" si="44"/>
        <v>0</v>
      </c>
      <c r="DL33" s="257">
        <f t="shared" si="44"/>
        <v>0</v>
      </c>
      <c r="DM33" s="261">
        <f t="shared" si="44"/>
        <v>0</v>
      </c>
    </row>
    <row r="34" spans="2:117" ht="22.5">
      <c r="B34" s="55"/>
      <c r="C34" s="60"/>
      <c r="D34" s="191" t="s">
        <v>238</v>
      </c>
      <c r="E34" s="186">
        <v>311</v>
      </c>
      <c r="F34" s="224">
        <f>SUM(G34:L34)</f>
        <v>0</v>
      </c>
      <c r="G34" s="214"/>
      <c r="H34" s="214"/>
      <c r="I34" s="214"/>
      <c r="J34" s="214"/>
      <c r="K34" s="214"/>
      <c r="L34" s="236"/>
      <c r="M34" s="224">
        <f>SUM(N34:S34)</f>
        <v>0</v>
      </c>
      <c r="N34" s="214"/>
      <c r="O34" s="214"/>
      <c r="P34" s="214"/>
      <c r="Q34" s="214"/>
      <c r="R34" s="214"/>
      <c r="S34" s="236"/>
      <c r="T34" s="224">
        <f>SUM(U34:Z34)</f>
        <v>0</v>
      </c>
      <c r="U34" s="214"/>
      <c r="V34" s="214"/>
      <c r="W34" s="214"/>
      <c r="X34" s="214"/>
      <c r="Y34" s="214"/>
      <c r="Z34" s="236"/>
      <c r="AA34" s="224">
        <f>SUM(AB34:AG34)</f>
        <v>0</v>
      </c>
      <c r="AB34" s="214"/>
      <c r="AC34" s="214"/>
      <c r="AD34" s="214"/>
      <c r="AE34" s="214"/>
      <c r="AF34" s="214"/>
      <c r="AG34" s="236"/>
      <c r="AH34" s="224">
        <f>SUM(AI34:AN34)</f>
        <v>0</v>
      </c>
      <c r="AI34" s="214"/>
      <c r="AJ34" s="214"/>
      <c r="AK34" s="214"/>
      <c r="AL34" s="214"/>
      <c r="AM34" s="214"/>
      <c r="AN34" s="236"/>
      <c r="AO34" s="224">
        <f>SUM(AP34:AU34)</f>
        <v>0</v>
      </c>
      <c r="AP34" s="214"/>
      <c r="AQ34" s="214"/>
      <c r="AR34" s="214"/>
      <c r="AS34" s="214"/>
      <c r="AT34" s="214"/>
      <c r="AU34" s="236"/>
      <c r="AV34" s="224">
        <f>SUM(AW34:BB34)</f>
        <v>0</v>
      </c>
      <c r="AW34" s="214"/>
      <c r="AX34" s="214"/>
      <c r="AY34" s="214"/>
      <c r="AZ34" s="214"/>
      <c r="BA34" s="214"/>
      <c r="BB34" s="236"/>
      <c r="BC34" s="224">
        <f>SUM(BD34:BI34)</f>
        <v>0</v>
      </c>
      <c r="BD34" s="214"/>
      <c r="BE34" s="214"/>
      <c r="BF34" s="214"/>
      <c r="BG34" s="214"/>
      <c r="BH34" s="214"/>
      <c r="BI34" s="236"/>
      <c r="BJ34" s="224">
        <f>SUM(BK34:BP34)</f>
        <v>0</v>
      </c>
      <c r="BK34" s="214"/>
      <c r="BL34" s="214"/>
      <c r="BM34" s="214"/>
      <c r="BN34" s="214"/>
      <c r="BO34" s="214"/>
      <c r="BP34" s="236"/>
      <c r="BQ34" s="224">
        <f>SUM(BR34:BW34)</f>
        <v>0</v>
      </c>
      <c r="BR34" s="214"/>
      <c r="BS34" s="214"/>
      <c r="BT34" s="214"/>
      <c r="BU34" s="214"/>
      <c r="BV34" s="214"/>
      <c r="BW34" s="236"/>
      <c r="BX34" s="224">
        <f>SUM(BY34:CD34)</f>
        <v>0</v>
      </c>
      <c r="BY34" s="214"/>
      <c r="BZ34" s="214"/>
      <c r="CA34" s="214"/>
      <c r="CB34" s="214"/>
      <c r="CC34" s="214"/>
      <c r="CD34" s="236"/>
      <c r="CE34" s="224">
        <f>SUM(CF34:CK34)</f>
        <v>0</v>
      </c>
      <c r="CF34" s="214"/>
      <c r="CG34" s="214"/>
      <c r="CH34" s="214"/>
      <c r="CI34" s="214"/>
      <c r="CJ34" s="214"/>
      <c r="CK34" s="236"/>
      <c r="CL34" s="224">
        <f>SUM(CM34:CR34)</f>
        <v>0</v>
      </c>
      <c r="CM34" s="214"/>
      <c r="CN34" s="214"/>
      <c r="CO34" s="214"/>
      <c r="CP34" s="214"/>
      <c r="CQ34" s="214"/>
      <c r="CR34" s="236"/>
      <c r="CS34" s="224">
        <f>SUM(CT34:CY34)</f>
        <v>0</v>
      </c>
      <c r="CT34" s="214"/>
      <c r="CU34" s="214"/>
      <c r="CV34" s="214"/>
      <c r="CW34" s="214"/>
      <c r="CX34" s="214"/>
      <c r="CY34" s="236"/>
      <c r="CZ34" s="224">
        <f>SUM(DA34:DF34)</f>
        <v>0</v>
      </c>
      <c r="DA34" s="214"/>
      <c r="DB34" s="214"/>
      <c r="DC34" s="214"/>
      <c r="DD34" s="214"/>
      <c r="DE34" s="214"/>
      <c r="DF34" s="236"/>
      <c r="DG34" s="224">
        <f>SUM(DH34:DM34)</f>
        <v>0</v>
      </c>
      <c r="DH34" s="214"/>
      <c r="DI34" s="214"/>
      <c r="DJ34" s="214"/>
      <c r="DK34" s="214"/>
      <c r="DL34" s="214"/>
      <c r="DM34" s="221"/>
    </row>
    <row r="35" spans="2:117" ht="22.5">
      <c r="B35" s="55"/>
      <c r="C35" s="60"/>
      <c r="D35" s="191" t="s">
        <v>239</v>
      </c>
      <c r="E35" s="186">
        <v>321</v>
      </c>
      <c r="F35" s="224">
        <f t="shared" ref="F35:F40" si="45">SUM(G35:L35)</f>
        <v>0</v>
      </c>
      <c r="G35" s="214"/>
      <c r="H35" s="214"/>
      <c r="I35" s="214"/>
      <c r="J35" s="214"/>
      <c r="K35" s="214"/>
      <c r="L35" s="236"/>
      <c r="M35" s="224">
        <f t="shared" ref="M35:M40" si="46">SUM(N35:S35)</f>
        <v>0</v>
      </c>
      <c r="N35" s="214"/>
      <c r="O35" s="214"/>
      <c r="P35" s="214"/>
      <c r="Q35" s="214"/>
      <c r="R35" s="214"/>
      <c r="S35" s="236"/>
      <c r="T35" s="224">
        <f t="shared" ref="T35:T40" si="47">SUM(U35:Z35)</f>
        <v>0</v>
      </c>
      <c r="U35" s="214"/>
      <c r="V35" s="214"/>
      <c r="W35" s="214"/>
      <c r="X35" s="214"/>
      <c r="Y35" s="214"/>
      <c r="Z35" s="236"/>
      <c r="AA35" s="224">
        <f t="shared" ref="AA35:AA40" si="48">SUM(AB35:AG35)</f>
        <v>0</v>
      </c>
      <c r="AB35" s="214"/>
      <c r="AC35" s="214"/>
      <c r="AD35" s="214"/>
      <c r="AE35" s="214"/>
      <c r="AF35" s="214"/>
      <c r="AG35" s="236"/>
      <c r="AH35" s="224">
        <f t="shared" ref="AH35:AH40" si="49">SUM(AI35:AN35)</f>
        <v>0</v>
      </c>
      <c r="AI35" s="214"/>
      <c r="AJ35" s="214"/>
      <c r="AK35" s="214"/>
      <c r="AL35" s="214"/>
      <c r="AM35" s="214"/>
      <c r="AN35" s="236"/>
      <c r="AO35" s="224">
        <f t="shared" ref="AO35:AO40" si="50">SUM(AP35:AU35)</f>
        <v>0</v>
      </c>
      <c r="AP35" s="214"/>
      <c r="AQ35" s="214"/>
      <c r="AR35" s="214"/>
      <c r="AS35" s="214"/>
      <c r="AT35" s="214"/>
      <c r="AU35" s="236"/>
      <c r="AV35" s="224">
        <f t="shared" ref="AV35:AV40" si="51">SUM(AW35:BB35)</f>
        <v>0</v>
      </c>
      <c r="AW35" s="214"/>
      <c r="AX35" s="214"/>
      <c r="AY35" s="214"/>
      <c r="AZ35" s="214"/>
      <c r="BA35" s="214"/>
      <c r="BB35" s="236"/>
      <c r="BC35" s="224">
        <f t="shared" ref="BC35:BC40" si="52">SUM(BD35:BI35)</f>
        <v>0</v>
      </c>
      <c r="BD35" s="214"/>
      <c r="BE35" s="214"/>
      <c r="BF35" s="214"/>
      <c r="BG35" s="214"/>
      <c r="BH35" s="214"/>
      <c r="BI35" s="236"/>
      <c r="BJ35" s="224">
        <f t="shared" ref="BJ35:BJ40" si="53">SUM(BK35:BP35)</f>
        <v>0</v>
      </c>
      <c r="BK35" s="214"/>
      <c r="BL35" s="214"/>
      <c r="BM35" s="214"/>
      <c r="BN35" s="214"/>
      <c r="BO35" s="214"/>
      <c r="BP35" s="236"/>
      <c r="BQ35" s="224">
        <f t="shared" ref="BQ35:BQ40" si="54">SUM(BR35:BW35)</f>
        <v>0</v>
      </c>
      <c r="BR35" s="214"/>
      <c r="BS35" s="214"/>
      <c r="BT35" s="214"/>
      <c r="BU35" s="214"/>
      <c r="BV35" s="214"/>
      <c r="BW35" s="236"/>
      <c r="BX35" s="224">
        <f t="shared" ref="BX35:BX40" si="55">SUM(BY35:CD35)</f>
        <v>0</v>
      </c>
      <c r="BY35" s="214"/>
      <c r="BZ35" s="214"/>
      <c r="CA35" s="214"/>
      <c r="CB35" s="214"/>
      <c r="CC35" s="214"/>
      <c r="CD35" s="236"/>
      <c r="CE35" s="224">
        <f t="shared" ref="CE35:CE40" si="56">SUM(CF35:CK35)</f>
        <v>0</v>
      </c>
      <c r="CF35" s="214"/>
      <c r="CG35" s="214"/>
      <c r="CH35" s="214"/>
      <c r="CI35" s="214"/>
      <c r="CJ35" s="214"/>
      <c r="CK35" s="236"/>
      <c r="CL35" s="224">
        <f t="shared" ref="CL35:CL40" si="57">SUM(CM35:CR35)</f>
        <v>0</v>
      </c>
      <c r="CM35" s="214"/>
      <c r="CN35" s="214"/>
      <c r="CO35" s="214"/>
      <c r="CP35" s="214"/>
      <c r="CQ35" s="214"/>
      <c r="CR35" s="236"/>
      <c r="CS35" s="224">
        <f t="shared" ref="CS35:CS40" si="58">SUM(CT35:CY35)</f>
        <v>0</v>
      </c>
      <c r="CT35" s="214"/>
      <c r="CU35" s="214"/>
      <c r="CV35" s="214"/>
      <c r="CW35" s="214"/>
      <c r="CX35" s="214"/>
      <c r="CY35" s="236"/>
      <c r="CZ35" s="224">
        <f t="shared" ref="CZ35:CZ40" si="59">SUM(DA35:DF35)</f>
        <v>0</v>
      </c>
      <c r="DA35" s="214"/>
      <c r="DB35" s="214"/>
      <c r="DC35" s="214"/>
      <c r="DD35" s="214"/>
      <c r="DE35" s="214"/>
      <c r="DF35" s="236"/>
      <c r="DG35" s="224">
        <f t="shared" ref="DG35:DG40" si="60">SUM(DH35:DM35)</f>
        <v>0</v>
      </c>
      <c r="DH35" s="214"/>
      <c r="DI35" s="214"/>
      <c r="DJ35" s="214"/>
      <c r="DK35" s="214"/>
      <c r="DL35" s="214"/>
      <c r="DM35" s="221"/>
    </row>
    <row r="36" spans="2:117" ht="15" customHeight="1">
      <c r="C36" s="117"/>
      <c r="D36" s="191" t="s">
        <v>240</v>
      </c>
      <c r="E36" s="186">
        <v>331</v>
      </c>
      <c r="F36" s="224">
        <f t="shared" si="45"/>
        <v>0</v>
      </c>
      <c r="G36" s="214"/>
      <c r="H36" s="214"/>
      <c r="I36" s="214"/>
      <c r="J36" s="214"/>
      <c r="K36" s="214"/>
      <c r="L36" s="236"/>
      <c r="M36" s="224">
        <f t="shared" si="46"/>
        <v>0</v>
      </c>
      <c r="N36" s="214"/>
      <c r="O36" s="214"/>
      <c r="P36" s="214"/>
      <c r="Q36" s="214"/>
      <c r="R36" s="214"/>
      <c r="S36" s="236"/>
      <c r="T36" s="224">
        <f t="shared" si="47"/>
        <v>0</v>
      </c>
      <c r="U36" s="214"/>
      <c r="V36" s="214"/>
      <c r="W36" s="214"/>
      <c r="X36" s="214"/>
      <c r="Y36" s="214"/>
      <c r="Z36" s="236"/>
      <c r="AA36" s="224">
        <f t="shared" si="48"/>
        <v>0</v>
      </c>
      <c r="AB36" s="214"/>
      <c r="AC36" s="214"/>
      <c r="AD36" s="214"/>
      <c r="AE36" s="214"/>
      <c r="AF36" s="214"/>
      <c r="AG36" s="236"/>
      <c r="AH36" s="224">
        <f t="shared" si="49"/>
        <v>0</v>
      </c>
      <c r="AI36" s="214"/>
      <c r="AJ36" s="214"/>
      <c r="AK36" s="214"/>
      <c r="AL36" s="214"/>
      <c r="AM36" s="214"/>
      <c r="AN36" s="236"/>
      <c r="AO36" s="224">
        <f t="shared" si="50"/>
        <v>0</v>
      </c>
      <c r="AP36" s="214"/>
      <c r="AQ36" s="214"/>
      <c r="AR36" s="214"/>
      <c r="AS36" s="214"/>
      <c r="AT36" s="214"/>
      <c r="AU36" s="236"/>
      <c r="AV36" s="224">
        <f t="shared" si="51"/>
        <v>0</v>
      </c>
      <c r="AW36" s="214"/>
      <c r="AX36" s="214"/>
      <c r="AY36" s="214"/>
      <c r="AZ36" s="214"/>
      <c r="BA36" s="214"/>
      <c r="BB36" s="236"/>
      <c r="BC36" s="224">
        <f t="shared" si="52"/>
        <v>0</v>
      </c>
      <c r="BD36" s="214"/>
      <c r="BE36" s="214"/>
      <c r="BF36" s="214"/>
      <c r="BG36" s="214"/>
      <c r="BH36" s="214"/>
      <c r="BI36" s="236"/>
      <c r="BJ36" s="224">
        <f t="shared" si="53"/>
        <v>0</v>
      </c>
      <c r="BK36" s="214"/>
      <c r="BL36" s="214"/>
      <c r="BM36" s="214"/>
      <c r="BN36" s="214"/>
      <c r="BO36" s="214"/>
      <c r="BP36" s="236"/>
      <c r="BQ36" s="224">
        <f t="shared" si="54"/>
        <v>0</v>
      </c>
      <c r="BR36" s="214"/>
      <c r="BS36" s="214"/>
      <c r="BT36" s="214"/>
      <c r="BU36" s="214"/>
      <c r="BV36" s="214"/>
      <c r="BW36" s="236"/>
      <c r="BX36" s="224">
        <f t="shared" si="55"/>
        <v>0</v>
      </c>
      <c r="BY36" s="214"/>
      <c r="BZ36" s="214"/>
      <c r="CA36" s="214"/>
      <c r="CB36" s="214"/>
      <c r="CC36" s="214"/>
      <c r="CD36" s="236"/>
      <c r="CE36" s="224">
        <f t="shared" si="56"/>
        <v>0</v>
      </c>
      <c r="CF36" s="214"/>
      <c r="CG36" s="214"/>
      <c r="CH36" s="214"/>
      <c r="CI36" s="214"/>
      <c r="CJ36" s="214"/>
      <c r="CK36" s="236"/>
      <c r="CL36" s="224">
        <f t="shared" si="57"/>
        <v>0</v>
      </c>
      <c r="CM36" s="214"/>
      <c r="CN36" s="214"/>
      <c r="CO36" s="214"/>
      <c r="CP36" s="214"/>
      <c r="CQ36" s="214"/>
      <c r="CR36" s="236"/>
      <c r="CS36" s="224">
        <f t="shared" si="58"/>
        <v>0</v>
      </c>
      <c r="CT36" s="214"/>
      <c r="CU36" s="214"/>
      <c r="CV36" s="214"/>
      <c r="CW36" s="214"/>
      <c r="CX36" s="214"/>
      <c r="CY36" s="236"/>
      <c r="CZ36" s="224">
        <f t="shared" si="59"/>
        <v>0</v>
      </c>
      <c r="DA36" s="214"/>
      <c r="DB36" s="214"/>
      <c r="DC36" s="214"/>
      <c r="DD36" s="214"/>
      <c r="DE36" s="214"/>
      <c r="DF36" s="236"/>
      <c r="DG36" s="224">
        <f t="shared" si="60"/>
        <v>0</v>
      </c>
      <c r="DH36" s="214"/>
      <c r="DI36" s="214"/>
      <c r="DJ36" s="214"/>
      <c r="DK36" s="214"/>
      <c r="DL36" s="214"/>
      <c r="DM36" s="221"/>
    </row>
    <row r="37" spans="2:117" ht="15" customHeight="1">
      <c r="C37" s="117"/>
      <c r="D37" s="191" t="s">
        <v>242</v>
      </c>
      <c r="E37" s="186">
        <v>341</v>
      </c>
      <c r="F37" s="224">
        <f t="shared" si="45"/>
        <v>0</v>
      </c>
      <c r="G37" s="214"/>
      <c r="H37" s="214"/>
      <c r="I37" s="214"/>
      <c r="J37" s="214"/>
      <c r="K37" s="214"/>
      <c r="L37" s="236"/>
      <c r="M37" s="224">
        <f t="shared" si="46"/>
        <v>0</v>
      </c>
      <c r="N37" s="214"/>
      <c r="O37" s="214"/>
      <c r="P37" s="214"/>
      <c r="Q37" s="214"/>
      <c r="R37" s="214"/>
      <c r="S37" s="236"/>
      <c r="T37" s="224">
        <f t="shared" si="47"/>
        <v>0</v>
      </c>
      <c r="U37" s="214"/>
      <c r="V37" s="214"/>
      <c r="W37" s="214"/>
      <c r="X37" s="214"/>
      <c r="Y37" s="214"/>
      <c r="Z37" s="236"/>
      <c r="AA37" s="224">
        <f t="shared" si="48"/>
        <v>0</v>
      </c>
      <c r="AB37" s="214"/>
      <c r="AC37" s="214"/>
      <c r="AD37" s="214"/>
      <c r="AE37" s="214"/>
      <c r="AF37" s="214"/>
      <c r="AG37" s="236"/>
      <c r="AH37" s="224">
        <f t="shared" si="49"/>
        <v>0</v>
      </c>
      <c r="AI37" s="214"/>
      <c r="AJ37" s="214"/>
      <c r="AK37" s="214"/>
      <c r="AL37" s="214"/>
      <c r="AM37" s="214"/>
      <c r="AN37" s="236"/>
      <c r="AO37" s="224">
        <f t="shared" si="50"/>
        <v>0</v>
      </c>
      <c r="AP37" s="214"/>
      <c r="AQ37" s="214"/>
      <c r="AR37" s="214"/>
      <c r="AS37" s="214"/>
      <c r="AT37" s="214"/>
      <c r="AU37" s="236"/>
      <c r="AV37" s="224">
        <f t="shared" si="51"/>
        <v>0</v>
      </c>
      <c r="AW37" s="214"/>
      <c r="AX37" s="214"/>
      <c r="AY37" s="214"/>
      <c r="AZ37" s="214"/>
      <c r="BA37" s="214"/>
      <c r="BB37" s="236"/>
      <c r="BC37" s="224">
        <f t="shared" si="52"/>
        <v>0</v>
      </c>
      <c r="BD37" s="214"/>
      <c r="BE37" s="214"/>
      <c r="BF37" s="214"/>
      <c r="BG37" s="214"/>
      <c r="BH37" s="214"/>
      <c r="BI37" s="236"/>
      <c r="BJ37" s="224">
        <f t="shared" si="53"/>
        <v>0</v>
      </c>
      <c r="BK37" s="214"/>
      <c r="BL37" s="214"/>
      <c r="BM37" s="214"/>
      <c r="BN37" s="214"/>
      <c r="BO37" s="214"/>
      <c r="BP37" s="236"/>
      <c r="BQ37" s="224">
        <f t="shared" si="54"/>
        <v>0</v>
      </c>
      <c r="BR37" s="214"/>
      <c r="BS37" s="214"/>
      <c r="BT37" s="214"/>
      <c r="BU37" s="214"/>
      <c r="BV37" s="214"/>
      <c r="BW37" s="236"/>
      <c r="BX37" s="224">
        <f t="shared" si="55"/>
        <v>0</v>
      </c>
      <c r="BY37" s="214"/>
      <c r="BZ37" s="214"/>
      <c r="CA37" s="214"/>
      <c r="CB37" s="214"/>
      <c r="CC37" s="214"/>
      <c r="CD37" s="236"/>
      <c r="CE37" s="224">
        <f t="shared" si="56"/>
        <v>0</v>
      </c>
      <c r="CF37" s="214"/>
      <c r="CG37" s="214"/>
      <c r="CH37" s="214"/>
      <c r="CI37" s="214"/>
      <c r="CJ37" s="214"/>
      <c r="CK37" s="236"/>
      <c r="CL37" s="224">
        <f t="shared" si="57"/>
        <v>0</v>
      </c>
      <c r="CM37" s="214"/>
      <c r="CN37" s="214"/>
      <c r="CO37" s="214"/>
      <c r="CP37" s="214"/>
      <c r="CQ37" s="214"/>
      <c r="CR37" s="236"/>
      <c r="CS37" s="224">
        <f t="shared" si="58"/>
        <v>0</v>
      </c>
      <c r="CT37" s="214"/>
      <c r="CU37" s="214"/>
      <c r="CV37" s="214"/>
      <c r="CW37" s="214"/>
      <c r="CX37" s="214"/>
      <c r="CY37" s="236"/>
      <c r="CZ37" s="224">
        <f t="shared" si="59"/>
        <v>0</v>
      </c>
      <c r="DA37" s="214"/>
      <c r="DB37" s="214"/>
      <c r="DC37" s="214"/>
      <c r="DD37" s="214"/>
      <c r="DE37" s="214"/>
      <c r="DF37" s="236"/>
      <c r="DG37" s="224">
        <f t="shared" si="60"/>
        <v>0</v>
      </c>
      <c r="DH37" s="214"/>
      <c r="DI37" s="214"/>
      <c r="DJ37" s="214"/>
      <c r="DK37" s="214"/>
      <c r="DL37" s="214"/>
      <c r="DM37" s="221"/>
    </row>
    <row r="38" spans="2:117" ht="15" customHeight="1">
      <c r="C38" s="117"/>
      <c r="D38" s="212" t="s">
        <v>246</v>
      </c>
      <c r="E38" s="186">
        <v>351</v>
      </c>
      <c r="F38" s="224">
        <f t="shared" si="45"/>
        <v>0</v>
      </c>
      <c r="G38" s="214"/>
      <c r="H38" s="214"/>
      <c r="I38" s="214"/>
      <c r="J38" s="214"/>
      <c r="K38" s="214"/>
      <c r="L38" s="236"/>
      <c r="M38" s="224">
        <f t="shared" si="46"/>
        <v>0</v>
      </c>
      <c r="N38" s="214"/>
      <c r="O38" s="214"/>
      <c r="P38" s="214"/>
      <c r="Q38" s="214"/>
      <c r="R38" s="214"/>
      <c r="S38" s="236"/>
      <c r="T38" s="224">
        <f t="shared" si="47"/>
        <v>0</v>
      </c>
      <c r="U38" s="214"/>
      <c r="V38" s="214"/>
      <c r="W38" s="214"/>
      <c r="X38" s="214"/>
      <c r="Y38" s="214"/>
      <c r="Z38" s="236"/>
      <c r="AA38" s="224">
        <f t="shared" si="48"/>
        <v>0</v>
      </c>
      <c r="AB38" s="214"/>
      <c r="AC38" s="214"/>
      <c r="AD38" s="214"/>
      <c r="AE38" s="214"/>
      <c r="AF38" s="214"/>
      <c r="AG38" s="236"/>
      <c r="AH38" s="224">
        <f t="shared" si="49"/>
        <v>0</v>
      </c>
      <c r="AI38" s="214"/>
      <c r="AJ38" s="214"/>
      <c r="AK38" s="214"/>
      <c r="AL38" s="214"/>
      <c r="AM38" s="214"/>
      <c r="AN38" s="236"/>
      <c r="AO38" s="224">
        <f t="shared" si="50"/>
        <v>0</v>
      </c>
      <c r="AP38" s="214"/>
      <c r="AQ38" s="214"/>
      <c r="AR38" s="214"/>
      <c r="AS38" s="214"/>
      <c r="AT38" s="214"/>
      <c r="AU38" s="236"/>
      <c r="AV38" s="224">
        <f t="shared" si="51"/>
        <v>0</v>
      </c>
      <c r="AW38" s="214"/>
      <c r="AX38" s="214"/>
      <c r="AY38" s="214"/>
      <c r="AZ38" s="214"/>
      <c r="BA38" s="214"/>
      <c r="BB38" s="236"/>
      <c r="BC38" s="224">
        <f t="shared" si="52"/>
        <v>0</v>
      </c>
      <c r="BD38" s="214"/>
      <c r="BE38" s="214"/>
      <c r="BF38" s="214"/>
      <c r="BG38" s="214"/>
      <c r="BH38" s="214"/>
      <c r="BI38" s="236"/>
      <c r="BJ38" s="224">
        <f t="shared" si="53"/>
        <v>0</v>
      </c>
      <c r="BK38" s="214"/>
      <c r="BL38" s="214"/>
      <c r="BM38" s="214"/>
      <c r="BN38" s="214"/>
      <c r="BO38" s="214"/>
      <c r="BP38" s="236"/>
      <c r="BQ38" s="224">
        <f t="shared" si="54"/>
        <v>0</v>
      </c>
      <c r="BR38" s="214"/>
      <c r="BS38" s="214"/>
      <c r="BT38" s="214"/>
      <c r="BU38" s="214"/>
      <c r="BV38" s="214"/>
      <c r="BW38" s="236"/>
      <c r="BX38" s="224">
        <f t="shared" si="55"/>
        <v>0</v>
      </c>
      <c r="BY38" s="214"/>
      <c r="BZ38" s="214"/>
      <c r="CA38" s="214"/>
      <c r="CB38" s="214"/>
      <c r="CC38" s="214"/>
      <c r="CD38" s="236"/>
      <c r="CE38" s="224">
        <f t="shared" si="56"/>
        <v>0</v>
      </c>
      <c r="CF38" s="214"/>
      <c r="CG38" s="214"/>
      <c r="CH38" s="214"/>
      <c r="CI38" s="214"/>
      <c r="CJ38" s="214"/>
      <c r="CK38" s="236"/>
      <c r="CL38" s="224">
        <f t="shared" si="57"/>
        <v>0</v>
      </c>
      <c r="CM38" s="214"/>
      <c r="CN38" s="214"/>
      <c r="CO38" s="214"/>
      <c r="CP38" s="214"/>
      <c r="CQ38" s="214"/>
      <c r="CR38" s="236"/>
      <c r="CS38" s="224">
        <f t="shared" si="58"/>
        <v>0</v>
      </c>
      <c r="CT38" s="214"/>
      <c r="CU38" s="214"/>
      <c r="CV38" s="214"/>
      <c r="CW38" s="214"/>
      <c r="CX38" s="214"/>
      <c r="CY38" s="236"/>
      <c r="CZ38" s="224">
        <f t="shared" si="59"/>
        <v>0</v>
      </c>
      <c r="DA38" s="214"/>
      <c r="DB38" s="214"/>
      <c r="DC38" s="214"/>
      <c r="DD38" s="214"/>
      <c r="DE38" s="214"/>
      <c r="DF38" s="236"/>
      <c r="DG38" s="224">
        <f t="shared" si="60"/>
        <v>0</v>
      </c>
      <c r="DH38" s="214"/>
      <c r="DI38" s="214"/>
      <c r="DJ38" s="214"/>
      <c r="DK38" s="214"/>
      <c r="DL38" s="214"/>
      <c r="DM38" s="221"/>
    </row>
    <row r="39" spans="2:117" ht="15" customHeight="1">
      <c r="C39" s="117"/>
      <c r="D39" s="191" t="s">
        <v>244</v>
      </c>
      <c r="E39" s="186">
        <v>361</v>
      </c>
      <c r="F39" s="224">
        <f t="shared" si="45"/>
        <v>0</v>
      </c>
      <c r="G39" s="214"/>
      <c r="H39" s="214"/>
      <c r="I39" s="214"/>
      <c r="J39" s="214"/>
      <c r="K39" s="214"/>
      <c r="L39" s="236"/>
      <c r="M39" s="224">
        <f t="shared" si="46"/>
        <v>0</v>
      </c>
      <c r="N39" s="214"/>
      <c r="O39" s="214"/>
      <c r="P39" s="214"/>
      <c r="Q39" s="214"/>
      <c r="R39" s="214"/>
      <c r="S39" s="236"/>
      <c r="T39" s="224">
        <f t="shared" si="47"/>
        <v>0</v>
      </c>
      <c r="U39" s="214"/>
      <c r="V39" s="214"/>
      <c r="W39" s="214"/>
      <c r="X39" s="214"/>
      <c r="Y39" s="214"/>
      <c r="Z39" s="236"/>
      <c r="AA39" s="224">
        <f t="shared" si="48"/>
        <v>0</v>
      </c>
      <c r="AB39" s="214"/>
      <c r="AC39" s="214"/>
      <c r="AD39" s="214"/>
      <c r="AE39" s="214"/>
      <c r="AF39" s="214"/>
      <c r="AG39" s="236"/>
      <c r="AH39" s="224">
        <f t="shared" si="49"/>
        <v>0</v>
      </c>
      <c r="AI39" s="214"/>
      <c r="AJ39" s="214"/>
      <c r="AK39" s="214"/>
      <c r="AL39" s="214"/>
      <c r="AM39" s="214"/>
      <c r="AN39" s="236"/>
      <c r="AO39" s="224">
        <f t="shared" si="50"/>
        <v>0</v>
      </c>
      <c r="AP39" s="214"/>
      <c r="AQ39" s="214"/>
      <c r="AR39" s="214"/>
      <c r="AS39" s="214"/>
      <c r="AT39" s="214"/>
      <c r="AU39" s="236"/>
      <c r="AV39" s="224">
        <f t="shared" si="51"/>
        <v>0</v>
      </c>
      <c r="AW39" s="214"/>
      <c r="AX39" s="214"/>
      <c r="AY39" s="214"/>
      <c r="AZ39" s="214"/>
      <c r="BA39" s="214"/>
      <c r="BB39" s="236"/>
      <c r="BC39" s="224">
        <f t="shared" si="52"/>
        <v>0</v>
      </c>
      <c r="BD39" s="214"/>
      <c r="BE39" s="214"/>
      <c r="BF39" s="214"/>
      <c r="BG39" s="214"/>
      <c r="BH39" s="214"/>
      <c r="BI39" s="236"/>
      <c r="BJ39" s="224">
        <f t="shared" si="53"/>
        <v>0</v>
      </c>
      <c r="BK39" s="214"/>
      <c r="BL39" s="214"/>
      <c r="BM39" s="214"/>
      <c r="BN39" s="214"/>
      <c r="BO39" s="214"/>
      <c r="BP39" s="236"/>
      <c r="BQ39" s="224">
        <f t="shared" si="54"/>
        <v>0</v>
      </c>
      <c r="BR39" s="214"/>
      <c r="BS39" s="214"/>
      <c r="BT39" s="214"/>
      <c r="BU39" s="214"/>
      <c r="BV39" s="214"/>
      <c r="BW39" s="236"/>
      <c r="BX39" s="224">
        <f t="shared" si="55"/>
        <v>0</v>
      </c>
      <c r="BY39" s="214"/>
      <c r="BZ39" s="214"/>
      <c r="CA39" s="214"/>
      <c r="CB39" s="214"/>
      <c r="CC39" s="214"/>
      <c r="CD39" s="236"/>
      <c r="CE39" s="224">
        <f t="shared" si="56"/>
        <v>0</v>
      </c>
      <c r="CF39" s="214"/>
      <c r="CG39" s="214"/>
      <c r="CH39" s="214"/>
      <c r="CI39" s="214"/>
      <c r="CJ39" s="214"/>
      <c r="CK39" s="236"/>
      <c r="CL39" s="224">
        <f t="shared" si="57"/>
        <v>0</v>
      </c>
      <c r="CM39" s="214"/>
      <c r="CN39" s="214"/>
      <c r="CO39" s="214"/>
      <c r="CP39" s="214"/>
      <c r="CQ39" s="214"/>
      <c r="CR39" s="236"/>
      <c r="CS39" s="224">
        <f t="shared" si="58"/>
        <v>0</v>
      </c>
      <c r="CT39" s="214"/>
      <c r="CU39" s="214"/>
      <c r="CV39" s="214"/>
      <c r="CW39" s="214"/>
      <c r="CX39" s="214"/>
      <c r="CY39" s="236"/>
      <c r="CZ39" s="224">
        <f t="shared" si="59"/>
        <v>0</v>
      </c>
      <c r="DA39" s="214"/>
      <c r="DB39" s="214"/>
      <c r="DC39" s="214"/>
      <c r="DD39" s="214"/>
      <c r="DE39" s="214"/>
      <c r="DF39" s="236"/>
      <c r="DG39" s="224">
        <f t="shared" si="60"/>
        <v>0</v>
      </c>
      <c r="DH39" s="214"/>
      <c r="DI39" s="214"/>
      <c r="DJ39" s="214"/>
      <c r="DK39" s="214"/>
      <c r="DL39" s="214"/>
      <c r="DM39" s="221"/>
    </row>
    <row r="40" spans="2:117" ht="15" customHeight="1">
      <c r="C40" s="117"/>
      <c r="D40" s="191" t="s">
        <v>241</v>
      </c>
      <c r="E40" s="186">
        <v>371</v>
      </c>
      <c r="F40" s="224">
        <f t="shared" si="45"/>
        <v>0</v>
      </c>
      <c r="G40" s="214"/>
      <c r="H40" s="214"/>
      <c r="I40" s="214"/>
      <c r="J40" s="214"/>
      <c r="K40" s="214"/>
      <c r="L40" s="236"/>
      <c r="M40" s="224">
        <f t="shared" si="46"/>
        <v>0</v>
      </c>
      <c r="N40" s="214"/>
      <c r="O40" s="214"/>
      <c r="P40" s="214"/>
      <c r="Q40" s="214"/>
      <c r="R40" s="214"/>
      <c r="S40" s="236"/>
      <c r="T40" s="224">
        <f t="shared" si="47"/>
        <v>0</v>
      </c>
      <c r="U40" s="214"/>
      <c r="V40" s="214"/>
      <c r="W40" s="214"/>
      <c r="X40" s="214"/>
      <c r="Y40" s="214"/>
      <c r="Z40" s="236"/>
      <c r="AA40" s="224">
        <f t="shared" si="48"/>
        <v>0</v>
      </c>
      <c r="AB40" s="214"/>
      <c r="AC40" s="214"/>
      <c r="AD40" s="214"/>
      <c r="AE40" s="214"/>
      <c r="AF40" s="214"/>
      <c r="AG40" s="236"/>
      <c r="AH40" s="224">
        <f t="shared" si="49"/>
        <v>0</v>
      </c>
      <c r="AI40" s="214"/>
      <c r="AJ40" s="214"/>
      <c r="AK40" s="214"/>
      <c r="AL40" s="214"/>
      <c r="AM40" s="214"/>
      <c r="AN40" s="236"/>
      <c r="AO40" s="224">
        <f t="shared" si="50"/>
        <v>0</v>
      </c>
      <c r="AP40" s="214"/>
      <c r="AQ40" s="214"/>
      <c r="AR40" s="214"/>
      <c r="AS40" s="214"/>
      <c r="AT40" s="214"/>
      <c r="AU40" s="236"/>
      <c r="AV40" s="224">
        <f t="shared" si="51"/>
        <v>0</v>
      </c>
      <c r="AW40" s="214"/>
      <c r="AX40" s="214"/>
      <c r="AY40" s="214"/>
      <c r="AZ40" s="214"/>
      <c r="BA40" s="214"/>
      <c r="BB40" s="236"/>
      <c r="BC40" s="224">
        <f t="shared" si="52"/>
        <v>0</v>
      </c>
      <c r="BD40" s="214"/>
      <c r="BE40" s="214"/>
      <c r="BF40" s="214"/>
      <c r="BG40" s="214"/>
      <c r="BH40" s="214"/>
      <c r="BI40" s="236"/>
      <c r="BJ40" s="224">
        <f t="shared" si="53"/>
        <v>0</v>
      </c>
      <c r="BK40" s="214"/>
      <c r="BL40" s="214"/>
      <c r="BM40" s="214"/>
      <c r="BN40" s="214"/>
      <c r="BO40" s="214"/>
      <c r="BP40" s="236"/>
      <c r="BQ40" s="224">
        <f t="shared" si="54"/>
        <v>0</v>
      </c>
      <c r="BR40" s="214"/>
      <c r="BS40" s="214"/>
      <c r="BT40" s="214"/>
      <c r="BU40" s="214"/>
      <c r="BV40" s="214"/>
      <c r="BW40" s="236"/>
      <c r="BX40" s="224">
        <f t="shared" si="55"/>
        <v>0</v>
      </c>
      <c r="BY40" s="214"/>
      <c r="BZ40" s="214"/>
      <c r="CA40" s="214"/>
      <c r="CB40" s="214"/>
      <c r="CC40" s="214"/>
      <c r="CD40" s="236"/>
      <c r="CE40" s="224">
        <f t="shared" si="56"/>
        <v>0</v>
      </c>
      <c r="CF40" s="214"/>
      <c r="CG40" s="214"/>
      <c r="CH40" s="214"/>
      <c r="CI40" s="214"/>
      <c r="CJ40" s="214"/>
      <c r="CK40" s="236"/>
      <c r="CL40" s="224">
        <f t="shared" si="57"/>
        <v>0</v>
      </c>
      <c r="CM40" s="214"/>
      <c r="CN40" s="214"/>
      <c r="CO40" s="214"/>
      <c r="CP40" s="214"/>
      <c r="CQ40" s="214"/>
      <c r="CR40" s="236"/>
      <c r="CS40" s="224">
        <f t="shared" si="58"/>
        <v>0</v>
      </c>
      <c r="CT40" s="214"/>
      <c r="CU40" s="214"/>
      <c r="CV40" s="214"/>
      <c r="CW40" s="214"/>
      <c r="CX40" s="214"/>
      <c r="CY40" s="236"/>
      <c r="CZ40" s="224">
        <f t="shared" si="59"/>
        <v>0</v>
      </c>
      <c r="DA40" s="214"/>
      <c r="DB40" s="214"/>
      <c r="DC40" s="214"/>
      <c r="DD40" s="214"/>
      <c r="DE40" s="214"/>
      <c r="DF40" s="236"/>
      <c r="DG40" s="224">
        <f t="shared" si="60"/>
        <v>0</v>
      </c>
      <c r="DH40" s="214"/>
      <c r="DI40" s="214"/>
      <c r="DJ40" s="214"/>
      <c r="DK40" s="214"/>
      <c r="DL40" s="214"/>
      <c r="DM40" s="221"/>
    </row>
    <row r="41" spans="2:117" ht="33.75">
      <c r="C41" s="117"/>
      <c r="D41" s="191" t="s">
        <v>248</v>
      </c>
      <c r="E41" s="186">
        <v>400</v>
      </c>
      <c r="F41" s="257">
        <f t="shared" ref="F41:AK41" si="61">SUM(F42:F48)</f>
        <v>0</v>
      </c>
      <c r="G41" s="257">
        <f t="shared" si="61"/>
        <v>0</v>
      </c>
      <c r="H41" s="257">
        <f t="shared" si="61"/>
        <v>0</v>
      </c>
      <c r="I41" s="257">
        <f t="shared" si="61"/>
        <v>0</v>
      </c>
      <c r="J41" s="257">
        <f t="shared" si="61"/>
        <v>0</v>
      </c>
      <c r="K41" s="257">
        <f t="shared" si="61"/>
        <v>0</v>
      </c>
      <c r="L41" s="259">
        <f t="shared" si="61"/>
        <v>0</v>
      </c>
      <c r="M41" s="257">
        <f t="shared" si="61"/>
        <v>0</v>
      </c>
      <c r="N41" s="257">
        <f t="shared" si="61"/>
        <v>0</v>
      </c>
      <c r="O41" s="257">
        <f t="shared" si="61"/>
        <v>0</v>
      </c>
      <c r="P41" s="257">
        <f t="shared" si="61"/>
        <v>0</v>
      </c>
      <c r="Q41" s="257">
        <f t="shared" si="61"/>
        <v>0</v>
      </c>
      <c r="R41" s="257">
        <f t="shared" si="61"/>
        <v>0</v>
      </c>
      <c r="S41" s="259">
        <f t="shared" si="61"/>
        <v>0</v>
      </c>
      <c r="T41" s="257">
        <f t="shared" si="61"/>
        <v>0</v>
      </c>
      <c r="U41" s="257">
        <f t="shared" si="61"/>
        <v>0</v>
      </c>
      <c r="V41" s="257">
        <f t="shared" si="61"/>
        <v>0</v>
      </c>
      <c r="W41" s="257">
        <f t="shared" si="61"/>
        <v>0</v>
      </c>
      <c r="X41" s="257">
        <f t="shared" si="61"/>
        <v>0</v>
      </c>
      <c r="Y41" s="257">
        <f t="shared" si="61"/>
        <v>0</v>
      </c>
      <c r="Z41" s="259">
        <f t="shared" si="61"/>
        <v>0</v>
      </c>
      <c r="AA41" s="257">
        <f t="shared" si="61"/>
        <v>0</v>
      </c>
      <c r="AB41" s="257">
        <f t="shared" si="61"/>
        <v>0</v>
      </c>
      <c r="AC41" s="257">
        <f t="shared" si="61"/>
        <v>0</v>
      </c>
      <c r="AD41" s="257">
        <f t="shared" si="61"/>
        <v>0</v>
      </c>
      <c r="AE41" s="257">
        <f t="shared" si="61"/>
        <v>0</v>
      </c>
      <c r="AF41" s="257">
        <f t="shared" si="61"/>
        <v>0</v>
      </c>
      <c r="AG41" s="259">
        <f t="shared" si="61"/>
        <v>0</v>
      </c>
      <c r="AH41" s="257">
        <f t="shared" si="61"/>
        <v>0</v>
      </c>
      <c r="AI41" s="257">
        <f t="shared" si="61"/>
        <v>0</v>
      </c>
      <c r="AJ41" s="257">
        <f t="shared" si="61"/>
        <v>0</v>
      </c>
      <c r="AK41" s="257">
        <f t="shared" si="61"/>
        <v>0</v>
      </c>
      <c r="AL41" s="257">
        <f t="shared" ref="AL41:BQ41" si="62">SUM(AL42:AL48)</f>
        <v>0</v>
      </c>
      <c r="AM41" s="257">
        <f t="shared" si="62"/>
        <v>0</v>
      </c>
      <c r="AN41" s="259">
        <f t="shared" si="62"/>
        <v>0</v>
      </c>
      <c r="AO41" s="257">
        <f t="shared" si="62"/>
        <v>0</v>
      </c>
      <c r="AP41" s="257">
        <f t="shared" si="62"/>
        <v>0</v>
      </c>
      <c r="AQ41" s="257">
        <f t="shared" si="62"/>
        <v>0</v>
      </c>
      <c r="AR41" s="257">
        <f t="shared" si="62"/>
        <v>0</v>
      </c>
      <c r="AS41" s="257">
        <f t="shared" si="62"/>
        <v>0</v>
      </c>
      <c r="AT41" s="257">
        <f t="shared" si="62"/>
        <v>0</v>
      </c>
      <c r="AU41" s="259">
        <f t="shared" si="62"/>
        <v>0</v>
      </c>
      <c r="AV41" s="257">
        <f t="shared" si="62"/>
        <v>0</v>
      </c>
      <c r="AW41" s="257">
        <f t="shared" si="62"/>
        <v>0</v>
      </c>
      <c r="AX41" s="257">
        <f t="shared" si="62"/>
        <v>0</v>
      </c>
      <c r="AY41" s="257">
        <f t="shared" si="62"/>
        <v>0</v>
      </c>
      <c r="AZ41" s="257">
        <f t="shared" si="62"/>
        <v>0</v>
      </c>
      <c r="BA41" s="257">
        <f t="shared" si="62"/>
        <v>0</v>
      </c>
      <c r="BB41" s="259">
        <f t="shared" si="62"/>
        <v>0</v>
      </c>
      <c r="BC41" s="257">
        <f t="shared" si="62"/>
        <v>0</v>
      </c>
      <c r="BD41" s="257">
        <f t="shared" si="62"/>
        <v>0</v>
      </c>
      <c r="BE41" s="257">
        <f t="shared" si="62"/>
        <v>0</v>
      </c>
      <c r="BF41" s="257">
        <f t="shared" si="62"/>
        <v>0</v>
      </c>
      <c r="BG41" s="257">
        <f t="shared" si="62"/>
        <v>0</v>
      </c>
      <c r="BH41" s="257">
        <f t="shared" si="62"/>
        <v>0</v>
      </c>
      <c r="BI41" s="259">
        <f t="shared" si="62"/>
        <v>0</v>
      </c>
      <c r="BJ41" s="257">
        <f t="shared" si="62"/>
        <v>0</v>
      </c>
      <c r="BK41" s="257">
        <f t="shared" si="62"/>
        <v>0</v>
      </c>
      <c r="BL41" s="257">
        <f t="shared" si="62"/>
        <v>0</v>
      </c>
      <c r="BM41" s="257">
        <f t="shared" si="62"/>
        <v>0</v>
      </c>
      <c r="BN41" s="257">
        <f t="shared" si="62"/>
        <v>0</v>
      </c>
      <c r="BO41" s="257">
        <f t="shared" si="62"/>
        <v>0</v>
      </c>
      <c r="BP41" s="259">
        <f t="shared" si="62"/>
        <v>0</v>
      </c>
      <c r="BQ41" s="257">
        <f t="shared" si="62"/>
        <v>0</v>
      </c>
      <c r="BR41" s="257">
        <f t="shared" ref="BR41:CW41" si="63">SUM(BR42:BR48)</f>
        <v>0</v>
      </c>
      <c r="BS41" s="257">
        <f t="shared" si="63"/>
        <v>0</v>
      </c>
      <c r="BT41" s="257">
        <f t="shared" si="63"/>
        <v>0</v>
      </c>
      <c r="BU41" s="257">
        <f t="shared" si="63"/>
        <v>0</v>
      </c>
      <c r="BV41" s="257">
        <f t="shared" si="63"/>
        <v>0</v>
      </c>
      <c r="BW41" s="259">
        <f t="shared" si="63"/>
        <v>0</v>
      </c>
      <c r="BX41" s="257">
        <f t="shared" si="63"/>
        <v>0</v>
      </c>
      <c r="BY41" s="257">
        <f t="shared" si="63"/>
        <v>0</v>
      </c>
      <c r="BZ41" s="257">
        <f t="shared" si="63"/>
        <v>0</v>
      </c>
      <c r="CA41" s="257">
        <f t="shared" si="63"/>
        <v>0</v>
      </c>
      <c r="CB41" s="257">
        <f t="shared" si="63"/>
        <v>0</v>
      </c>
      <c r="CC41" s="257">
        <f t="shared" si="63"/>
        <v>0</v>
      </c>
      <c r="CD41" s="259">
        <f t="shared" si="63"/>
        <v>0</v>
      </c>
      <c r="CE41" s="257">
        <f t="shared" si="63"/>
        <v>0</v>
      </c>
      <c r="CF41" s="257">
        <f t="shared" si="63"/>
        <v>0</v>
      </c>
      <c r="CG41" s="257">
        <f t="shared" si="63"/>
        <v>0</v>
      </c>
      <c r="CH41" s="257">
        <f t="shared" si="63"/>
        <v>0</v>
      </c>
      <c r="CI41" s="257">
        <f t="shared" si="63"/>
        <v>0</v>
      </c>
      <c r="CJ41" s="257">
        <f t="shared" si="63"/>
        <v>0</v>
      </c>
      <c r="CK41" s="259">
        <f t="shared" si="63"/>
        <v>0</v>
      </c>
      <c r="CL41" s="257">
        <f t="shared" si="63"/>
        <v>0</v>
      </c>
      <c r="CM41" s="257">
        <f t="shared" si="63"/>
        <v>0</v>
      </c>
      <c r="CN41" s="257">
        <f t="shared" si="63"/>
        <v>0</v>
      </c>
      <c r="CO41" s="257">
        <f t="shared" si="63"/>
        <v>0</v>
      </c>
      <c r="CP41" s="257">
        <f t="shared" si="63"/>
        <v>0</v>
      </c>
      <c r="CQ41" s="257">
        <f t="shared" si="63"/>
        <v>0</v>
      </c>
      <c r="CR41" s="259">
        <f t="shared" si="63"/>
        <v>0</v>
      </c>
      <c r="CS41" s="257">
        <f t="shared" si="63"/>
        <v>0</v>
      </c>
      <c r="CT41" s="257">
        <f t="shared" si="63"/>
        <v>0</v>
      </c>
      <c r="CU41" s="257">
        <f t="shared" si="63"/>
        <v>0</v>
      </c>
      <c r="CV41" s="257">
        <f t="shared" si="63"/>
        <v>0</v>
      </c>
      <c r="CW41" s="257">
        <f t="shared" si="63"/>
        <v>0</v>
      </c>
      <c r="CX41" s="257">
        <f t="shared" ref="CX41:DM41" si="64">SUM(CX42:CX48)</f>
        <v>0</v>
      </c>
      <c r="CY41" s="259">
        <f t="shared" si="64"/>
        <v>0</v>
      </c>
      <c r="CZ41" s="257">
        <f t="shared" si="64"/>
        <v>0</v>
      </c>
      <c r="DA41" s="257">
        <f t="shared" si="64"/>
        <v>0</v>
      </c>
      <c r="DB41" s="257">
        <f t="shared" si="64"/>
        <v>0</v>
      </c>
      <c r="DC41" s="257">
        <f t="shared" si="64"/>
        <v>0</v>
      </c>
      <c r="DD41" s="257">
        <f t="shared" si="64"/>
        <v>0</v>
      </c>
      <c r="DE41" s="257">
        <f t="shared" si="64"/>
        <v>0</v>
      </c>
      <c r="DF41" s="259">
        <f t="shared" si="64"/>
        <v>0</v>
      </c>
      <c r="DG41" s="257">
        <f t="shared" si="64"/>
        <v>0</v>
      </c>
      <c r="DH41" s="257">
        <f t="shared" si="64"/>
        <v>0</v>
      </c>
      <c r="DI41" s="257">
        <f t="shared" si="64"/>
        <v>0</v>
      </c>
      <c r="DJ41" s="257">
        <f t="shared" si="64"/>
        <v>0</v>
      </c>
      <c r="DK41" s="257">
        <f t="shared" si="64"/>
        <v>0</v>
      </c>
      <c r="DL41" s="257">
        <f t="shared" si="64"/>
        <v>0</v>
      </c>
      <c r="DM41" s="261">
        <f t="shared" si="64"/>
        <v>0</v>
      </c>
    </row>
    <row r="42" spans="2:117" ht="22.5">
      <c r="C42" s="117"/>
      <c r="D42" s="191" t="s">
        <v>238</v>
      </c>
      <c r="E42" s="186">
        <v>411</v>
      </c>
      <c r="F42" s="224">
        <f>SUM(G42:L42)</f>
        <v>0</v>
      </c>
      <c r="G42" s="214"/>
      <c r="H42" s="214"/>
      <c r="I42" s="214"/>
      <c r="J42" s="214"/>
      <c r="K42" s="214"/>
      <c r="L42" s="236"/>
      <c r="M42" s="224">
        <f>SUM(N42:S42)</f>
        <v>0</v>
      </c>
      <c r="N42" s="214"/>
      <c r="O42" s="214"/>
      <c r="P42" s="214"/>
      <c r="Q42" s="214"/>
      <c r="R42" s="214"/>
      <c r="S42" s="236"/>
      <c r="T42" s="224">
        <f>SUM(U42:Z42)</f>
        <v>0</v>
      </c>
      <c r="U42" s="214"/>
      <c r="V42" s="214"/>
      <c r="W42" s="214"/>
      <c r="X42" s="214"/>
      <c r="Y42" s="214"/>
      <c r="Z42" s="236"/>
      <c r="AA42" s="224">
        <f>SUM(AB42:AG42)</f>
        <v>0</v>
      </c>
      <c r="AB42" s="214"/>
      <c r="AC42" s="214"/>
      <c r="AD42" s="214"/>
      <c r="AE42" s="214"/>
      <c r="AF42" s="214"/>
      <c r="AG42" s="236"/>
      <c r="AH42" s="224">
        <f>SUM(AI42:AN42)</f>
        <v>0</v>
      </c>
      <c r="AI42" s="214"/>
      <c r="AJ42" s="214"/>
      <c r="AK42" s="214"/>
      <c r="AL42" s="214"/>
      <c r="AM42" s="214"/>
      <c r="AN42" s="236"/>
      <c r="AO42" s="224">
        <f>SUM(AP42:AU42)</f>
        <v>0</v>
      </c>
      <c r="AP42" s="214"/>
      <c r="AQ42" s="214"/>
      <c r="AR42" s="214"/>
      <c r="AS42" s="214"/>
      <c r="AT42" s="214"/>
      <c r="AU42" s="236"/>
      <c r="AV42" s="224">
        <f>SUM(AW42:BB42)</f>
        <v>0</v>
      </c>
      <c r="AW42" s="214"/>
      <c r="AX42" s="214"/>
      <c r="AY42" s="214"/>
      <c r="AZ42" s="214"/>
      <c r="BA42" s="214"/>
      <c r="BB42" s="236"/>
      <c r="BC42" s="224">
        <f>SUM(BD42:BI42)</f>
        <v>0</v>
      </c>
      <c r="BD42" s="214"/>
      <c r="BE42" s="214"/>
      <c r="BF42" s="214"/>
      <c r="BG42" s="214"/>
      <c r="BH42" s="214"/>
      <c r="BI42" s="236"/>
      <c r="BJ42" s="224">
        <f>SUM(BK42:BP42)</f>
        <v>0</v>
      </c>
      <c r="BK42" s="214"/>
      <c r="BL42" s="214"/>
      <c r="BM42" s="214"/>
      <c r="BN42" s="214"/>
      <c r="BO42" s="214"/>
      <c r="BP42" s="236"/>
      <c r="BQ42" s="224">
        <f>SUM(BR42:BW42)</f>
        <v>0</v>
      </c>
      <c r="BR42" s="214"/>
      <c r="BS42" s="214"/>
      <c r="BT42" s="214"/>
      <c r="BU42" s="214"/>
      <c r="BV42" s="214"/>
      <c r="BW42" s="236"/>
      <c r="BX42" s="224">
        <f>SUM(BY42:CD42)</f>
        <v>0</v>
      </c>
      <c r="BY42" s="214"/>
      <c r="BZ42" s="214"/>
      <c r="CA42" s="214"/>
      <c r="CB42" s="214"/>
      <c r="CC42" s="214"/>
      <c r="CD42" s="236"/>
      <c r="CE42" s="224">
        <f>SUM(CF42:CK42)</f>
        <v>0</v>
      </c>
      <c r="CF42" s="214"/>
      <c r="CG42" s="214"/>
      <c r="CH42" s="214"/>
      <c r="CI42" s="214"/>
      <c r="CJ42" s="214"/>
      <c r="CK42" s="236"/>
      <c r="CL42" s="224">
        <f>SUM(CM42:CR42)</f>
        <v>0</v>
      </c>
      <c r="CM42" s="214"/>
      <c r="CN42" s="214"/>
      <c r="CO42" s="214"/>
      <c r="CP42" s="214"/>
      <c r="CQ42" s="214"/>
      <c r="CR42" s="236"/>
      <c r="CS42" s="224">
        <f>SUM(CT42:CY42)</f>
        <v>0</v>
      </c>
      <c r="CT42" s="214"/>
      <c r="CU42" s="214"/>
      <c r="CV42" s="214"/>
      <c r="CW42" s="214"/>
      <c r="CX42" s="214"/>
      <c r="CY42" s="236"/>
      <c r="CZ42" s="224">
        <f>SUM(DA42:DF42)</f>
        <v>0</v>
      </c>
      <c r="DA42" s="214"/>
      <c r="DB42" s="214"/>
      <c r="DC42" s="214"/>
      <c r="DD42" s="214"/>
      <c r="DE42" s="214"/>
      <c r="DF42" s="236"/>
      <c r="DG42" s="224">
        <f>SUM(DH42:DM42)</f>
        <v>0</v>
      </c>
      <c r="DH42" s="214"/>
      <c r="DI42" s="214"/>
      <c r="DJ42" s="214"/>
      <c r="DK42" s="214"/>
      <c r="DL42" s="214"/>
      <c r="DM42" s="221"/>
    </row>
    <row r="43" spans="2:117" ht="22.5">
      <c r="C43" s="117"/>
      <c r="D43" s="191" t="s">
        <v>239</v>
      </c>
      <c r="E43" s="186">
        <v>421</v>
      </c>
      <c r="F43" s="224">
        <f t="shared" ref="F43:F48" si="65">SUM(G43:L43)</f>
        <v>0</v>
      </c>
      <c r="G43" s="214"/>
      <c r="H43" s="214"/>
      <c r="I43" s="214"/>
      <c r="J43" s="214"/>
      <c r="K43" s="214"/>
      <c r="L43" s="236"/>
      <c r="M43" s="224">
        <f t="shared" ref="M43:M49" si="66">SUM(N43:S43)</f>
        <v>0</v>
      </c>
      <c r="N43" s="214"/>
      <c r="O43" s="214"/>
      <c r="P43" s="214"/>
      <c r="Q43" s="214"/>
      <c r="R43" s="214"/>
      <c r="S43" s="236"/>
      <c r="T43" s="224">
        <f t="shared" ref="T43:T49" si="67">SUM(U43:Z43)</f>
        <v>0</v>
      </c>
      <c r="U43" s="214"/>
      <c r="V43" s="214"/>
      <c r="W43" s="214"/>
      <c r="X43" s="214"/>
      <c r="Y43" s="214"/>
      <c r="Z43" s="236"/>
      <c r="AA43" s="224">
        <f t="shared" ref="AA43:AA49" si="68">SUM(AB43:AG43)</f>
        <v>0</v>
      </c>
      <c r="AB43" s="214"/>
      <c r="AC43" s="214"/>
      <c r="AD43" s="214"/>
      <c r="AE43" s="214"/>
      <c r="AF43" s="214"/>
      <c r="AG43" s="236"/>
      <c r="AH43" s="224">
        <f t="shared" ref="AH43:AH49" si="69">SUM(AI43:AN43)</f>
        <v>0</v>
      </c>
      <c r="AI43" s="214"/>
      <c r="AJ43" s="214"/>
      <c r="AK43" s="214"/>
      <c r="AL43" s="214"/>
      <c r="AM43" s="214"/>
      <c r="AN43" s="236"/>
      <c r="AO43" s="224">
        <f t="shared" ref="AO43:AO49" si="70">SUM(AP43:AU43)</f>
        <v>0</v>
      </c>
      <c r="AP43" s="214"/>
      <c r="AQ43" s="214"/>
      <c r="AR43" s="214"/>
      <c r="AS43" s="214"/>
      <c r="AT43" s="214"/>
      <c r="AU43" s="236"/>
      <c r="AV43" s="224">
        <f t="shared" ref="AV43:AV49" si="71">SUM(AW43:BB43)</f>
        <v>0</v>
      </c>
      <c r="AW43" s="214"/>
      <c r="AX43" s="214"/>
      <c r="AY43" s="214"/>
      <c r="AZ43" s="214"/>
      <c r="BA43" s="214"/>
      <c r="BB43" s="236"/>
      <c r="BC43" s="224">
        <f t="shared" ref="BC43:BC49" si="72">SUM(BD43:BI43)</f>
        <v>0</v>
      </c>
      <c r="BD43" s="214"/>
      <c r="BE43" s="214"/>
      <c r="BF43" s="214"/>
      <c r="BG43" s="214"/>
      <c r="BH43" s="214"/>
      <c r="BI43" s="236"/>
      <c r="BJ43" s="224">
        <f t="shared" ref="BJ43:BJ49" si="73">SUM(BK43:BP43)</f>
        <v>0</v>
      </c>
      <c r="BK43" s="214"/>
      <c r="BL43" s="214"/>
      <c r="BM43" s="214"/>
      <c r="BN43" s="214"/>
      <c r="BO43" s="214"/>
      <c r="BP43" s="236"/>
      <c r="BQ43" s="224">
        <f t="shared" ref="BQ43:BQ49" si="74">SUM(BR43:BW43)</f>
        <v>0</v>
      </c>
      <c r="BR43" s="214"/>
      <c r="BS43" s="214"/>
      <c r="BT43" s="214"/>
      <c r="BU43" s="214"/>
      <c r="BV43" s="214"/>
      <c r="BW43" s="236"/>
      <c r="BX43" s="224">
        <f t="shared" ref="BX43:BX49" si="75">SUM(BY43:CD43)</f>
        <v>0</v>
      </c>
      <c r="BY43" s="214"/>
      <c r="BZ43" s="214"/>
      <c r="CA43" s="214"/>
      <c r="CB43" s="214"/>
      <c r="CC43" s="214"/>
      <c r="CD43" s="236"/>
      <c r="CE43" s="224">
        <f t="shared" ref="CE43:CE49" si="76">SUM(CF43:CK43)</f>
        <v>0</v>
      </c>
      <c r="CF43" s="214"/>
      <c r="CG43" s="214"/>
      <c r="CH43" s="214"/>
      <c r="CI43" s="214"/>
      <c r="CJ43" s="214"/>
      <c r="CK43" s="236"/>
      <c r="CL43" s="224">
        <f t="shared" ref="CL43:CL49" si="77">SUM(CM43:CR43)</f>
        <v>0</v>
      </c>
      <c r="CM43" s="214"/>
      <c r="CN43" s="214"/>
      <c r="CO43" s="214"/>
      <c r="CP43" s="214"/>
      <c r="CQ43" s="214"/>
      <c r="CR43" s="236"/>
      <c r="CS43" s="224">
        <f t="shared" ref="CS43:CS49" si="78">SUM(CT43:CY43)</f>
        <v>0</v>
      </c>
      <c r="CT43" s="214"/>
      <c r="CU43" s="214"/>
      <c r="CV43" s="214"/>
      <c r="CW43" s="214"/>
      <c r="CX43" s="214"/>
      <c r="CY43" s="236"/>
      <c r="CZ43" s="224">
        <f t="shared" ref="CZ43:CZ49" si="79">SUM(DA43:DF43)</f>
        <v>0</v>
      </c>
      <c r="DA43" s="214"/>
      <c r="DB43" s="214"/>
      <c r="DC43" s="214"/>
      <c r="DD43" s="214"/>
      <c r="DE43" s="214"/>
      <c r="DF43" s="236"/>
      <c r="DG43" s="224">
        <f t="shared" ref="DG43:DG49" si="80">SUM(DH43:DM43)</f>
        <v>0</v>
      </c>
      <c r="DH43" s="214"/>
      <c r="DI43" s="214"/>
      <c r="DJ43" s="214"/>
      <c r="DK43" s="214"/>
      <c r="DL43" s="214"/>
      <c r="DM43" s="221"/>
    </row>
    <row r="44" spans="2:117" ht="15" customHeight="1">
      <c r="C44" s="117"/>
      <c r="D44" s="191" t="s">
        <v>240</v>
      </c>
      <c r="E44" s="186">
        <v>431</v>
      </c>
      <c r="F44" s="224">
        <f t="shared" si="65"/>
        <v>0</v>
      </c>
      <c r="G44" s="214"/>
      <c r="H44" s="214"/>
      <c r="I44" s="214"/>
      <c r="J44" s="214"/>
      <c r="K44" s="214"/>
      <c r="L44" s="236"/>
      <c r="M44" s="224">
        <f t="shared" si="66"/>
        <v>0</v>
      </c>
      <c r="N44" s="214"/>
      <c r="O44" s="214"/>
      <c r="P44" s="214"/>
      <c r="Q44" s="214"/>
      <c r="R44" s="214"/>
      <c r="S44" s="236"/>
      <c r="T44" s="224">
        <f t="shared" si="67"/>
        <v>0</v>
      </c>
      <c r="U44" s="214"/>
      <c r="V44" s="214"/>
      <c r="W44" s="214"/>
      <c r="X44" s="214"/>
      <c r="Y44" s="214"/>
      <c r="Z44" s="236"/>
      <c r="AA44" s="224">
        <f t="shared" si="68"/>
        <v>0</v>
      </c>
      <c r="AB44" s="214"/>
      <c r="AC44" s="214"/>
      <c r="AD44" s="214"/>
      <c r="AE44" s="214"/>
      <c r="AF44" s="214"/>
      <c r="AG44" s="236"/>
      <c r="AH44" s="224">
        <f t="shared" si="69"/>
        <v>0</v>
      </c>
      <c r="AI44" s="214"/>
      <c r="AJ44" s="214"/>
      <c r="AK44" s="214"/>
      <c r="AL44" s="214"/>
      <c r="AM44" s="214"/>
      <c r="AN44" s="236"/>
      <c r="AO44" s="224">
        <f t="shared" si="70"/>
        <v>0</v>
      </c>
      <c r="AP44" s="214"/>
      <c r="AQ44" s="214"/>
      <c r="AR44" s="214"/>
      <c r="AS44" s="214"/>
      <c r="AT44" s="214"/>
      <c r="AU44" s="236"/>
      <c r="AV44" s="224">
        <f t="shared" si="71"/>
        <v>0</v>
      </c>
      <c r="AW44" s="214"/>
      <c r="AX44" s="214"/>
      <c r="AY44" s="214"/>
      <c r="AZ44" s="214"/>
      <c r="BA44" s="214"/>
      <c r="BB44" s="236"/>
      <c r="BC44" s="224">
        <f t="shared" si="72"/>
        <v>0</v>
      </c>
      <c r="BD44" s="214"/>
      <c r="BE44" s="214"/>
      <c r="BF44" s="214"/>
      <c r="BG44" s="214"/>
      <c r="BH44" s="214"/>
      <c r="BI44" s="236"/>
      <c r="BJ44" s="224">
        <f t="shared" si="73"/>
        <v>0</v>
      </c>
      <c r="BK44" s="214"/>
      <c r="BL44" s="214"/>
      <c r="BM44" s="214"/>
      <c r="BN44" s="214"/>
      <c r="BO44" s="214"/>
      <c r="BP44" s="236"/>
      <c r="BQ44" s="224">
        <f t="shared" si="74"/>
        <v>0</v>
      </c>
      <c r="BR44" s="214"/>
      <c r="BS44" s="214"/>
      <c r="BT44" s="214"/>
      <c r="BU44" s="214"/>
      <c r="BV44" s="214"/>
      <c r="BW44" s="236"/>
      <c r="BX44" s="224">
        <f t="shared" si="75"/>
        <v>0</v>
      </c>
      <c r="BY44" s="214"/>
      <c r="BZ44" s="214"/>
      <c r="CA44" s="214"/>
      <c r="CB44" s="214"/>
      <c r="CC44" s="214"/>
      <c r="CD44" s="236"/>
      <c r="CE44" s="224">
        <f t="shared" si="76"/>
        <v>0</v>
      </c>
      <c r="CF44" s="214"/>
      <c r="CG44" s="214"/>
      <c r="CH44" s="214"/>
      <c r="CI44" s="214"/>
      <c r="CJ44" s="214"/>
      <c r="CK44" s="236"/>
      <c r="CL44" s="224">
        <f t="shared" si="77"/>
        <v>0</v>
      </c>
      <c r="CM44" s="214"/>
      <c r="CN44" s="214"/>
      <c r="CO44" s="214"/>
      <c r="CP44" s="214"/>
      <c r="CQ44" s="214"/>
      <c r="CR44" s="236"/>
      <c r="CS44" s="224">
        <f t="shared" si="78"/>
        <v>0</v>
      </c>
      <c r="CT44" s="214"/>
      <c r="CU44" s="214"/>
      <c r="CV44" s="214"/>
      <c r="CW44" s="214"/>
      <c r="CX44" s="214"/>
      <c r="CY44" s="236"/>
      <c r="CZ44" s="224">
        <f t="shared" si="79"/>
        <v>0</v>
      </c>
      <c r="DA44" s="214"/>
      <c r="DB44" s="214"/>
      <c r="DC44" s="214"/>
      <c r="DD44" s="214"/>
      <c r="DE44" s="214"/>
      <c r="DF44" s="236"/>
      <c r="DG44" s="224">
        <f t="shared" si="80"/>
        <v>0</v>
      </c>
      <c r="DH44" s="214"/>
      <c r="DI44" s="214"/>
      <c r="DJ44" s="214"/>
      <c r="DK44" s="214"/>
      <c r="DL44" s="214"/>
      <c r="DM44" s="221"/>
    </row>
    <row r="45" spans="2:117" ht="15" customHeight="1">
      <c r="C45" s="117"/>
      <c r="D45" s="191" t="s">
        <v>242</v>
      </c>
      <c r="E45" s="186">
        <v>441</v>
      </c>
      <c r="F45" s="224">
        <f t="shared" si="65"/>
        <v>0</v>
      </c>
      <c r="G45" s="214"/>
      <c r="H45" s="214"/>
      <c r="I45" s="214"/>
      <c r="J45" s="214"/>
      <c r="K45" s="214"/>
      <c r="L45" s="236"/>
      <c r="M45" s="224">
        <f t="shared" si="66"/>
        <v>0</v>
      </c>
      <c r="N45" s="214"/>
      <c r="O45" s="214"/>
      <c r="P45" s="214"/>
      <c r="Q45" s="214"/>
      <c r="R45" s="214"/>
      <c r="S45" s="236"/>
      <c r="T45" s="224">
        <f t="shared" si="67"/>
        <v>0</v>
      </c>
      <c r="U45" s="214"/>
      <c r="V45" s="214"/>
      <c r="W45" s="214"/>
      <c r="X45" s="214"/>
      <c r="Y45" s="214"/>
      <c r="Z45" s="236"/>
      <c r="AA45" s="224">
        <f t="shared" si="68"/>
        <v>0</v>
      </c>
      <c r="AB45" s="214"/>
      <c r="AC45" s="214"/>
      <c r="AD45" s="214"/>
      <c r="AE45" s="214"/>
      <c r="AF45" s="214"/>
      <c r="AG45" s="236"/>
      <c r="AH45" s="224">
        <f t="shared" si="69"/>
        <v>0</v>
      </c>
      <c r="AI45" s="214"/>
      <c r="AJ45" s="214"/>
      <c r="AK45" s="214"/>
      <c r="AL45" s="214"/>
      <c r="AM45" s="214"/>
      <c r="AN45" s="236"/>
      <c r="AO45" s="224">
        <f t="shared" si="70"/>
        <v>0</v>
      </c>
      <c r="AP45" s="214"/>
      <c r="AQ45" s="214"/>
      <c r="AR45" s="214"/>
      <c r="AS45" s="214"/>
      <c r="AT45" s="214"/>
      <c r="AU45" s="236"/>
      <c r="AV45" s="224">
        <f t="shared" si="71"/>
        <v>0</v>
      </c>
      <c r="AW45" s="214"/>
      <c r="AX45" s="214"/>
      <c r="AY45" s="214"/>
      <c r="AZ45" s="214"/>
      <c r="BA45" s="214"/>
      <c r="BB45" s="236"/>
      <c r="BC45" s="224">
        <f t="shared" si="72"/>
        <v>0</v>
      </c>
      <c r="BD45" s="214"/>
      <c r="BE45" s="214"/>
      <c r="BF45" s="214"/>
      <c r="BG45" s="214"/>
      <c r="BH45" s="214"/>
      <c r="BI45" s="236"/>
      <c r="BJ45" s="224">
        <f t="shared" si="73"/>
        <v>0</v>
      </c>
      <c r="BK45" s="214"/>
      <c r="BL45" s="214"/>
      <c r="BM45" s="214"/>
      <c r="BN45" s="214"/>
      <c r="BO45" s="214"/>
      <c r="BP45" s="236"/>
      <c r="BQ45" s="224">
        <f t="shared" si="74"/>
        <v>0</v>
      </c>
      <c r="BR45" s="214"/>
      <c r="BS45" s="214"/>
      <c r="BT45" s="214"/>
      <c r="BU45" s="214"/>
      <c r="BV45" s="214"/>
      <c r="BW45" s="236"/>
      <c r="BX45" s="224">
        <f t="shared" si="75"/>
        <v>0</v>
      </c>
      <c r="BY45" s="214"/>
      <c r="BZ45" s="214"/>
      <c r="CA45" s="214"/>
      <c r="CB45" s="214"/>
      <c r="CC45" s="214"/>
      <c r="CD45" s="236"/>
      <c r="CE45" s="224">
        <f t="shared" si="76"/>
        <v>0</v>
      </c>
      <c r="CF45" s="214"/>
      <c r="CG45" s="214"/>
      <c r="CH45" s="214"/>
      <c r="CI45" s="214"/>
      <c r="CJ45" s="214"/>
      <c r="CK45" s="236"/>
      <c r="CL45" s="224">
        <f t="shared" si="77"/>
        <v>0</v>
      </c>
      <c r="CM45" s="214"/>
      <c r="CN45" s="214"/>
      <c r="CO45" s="214"/>
      <c r="CP45" s="214"/>
      <c r="CQ45" s="214"/>
      <c r="CR45" s="236"/>
      <c r="CS45" s="224">
        <f t="shared" si="78"/>
        <v>0</v>
      </c>
      <c r="CT45" s="214"/>
      <c r="CU45" s="214"/>
      <c r="CV45" s="214"/>
      <c r="CW45" s="214"/>
      <c r="CX45" s="214"/>
      <c r="CY45" s="236"/>
      <c r="CZ45" s="224">
        <f t="shared" si="79"/>
        <v>0</v>
      </c>
      <c r="DA45" s="214"/>
      <c r="DB45" s="214"/>
      <c r="DC45" s="214"/>
      <c r="DD45" s="214"/>
      <c r="DE45" s="214"/>
      <c r="DF45" s="236"/>
      <c r="DG45" s="224">
        <f t="shared" si="80"/>
        <v>0</v>
      </c>
      <c r="DH45" s="214"/>
      <c r="DI45" s="214"/>
      <c r="DJ45" s="214"/>
      <c r="DK45" s="214"/>
      <c r="DL45" s="214"/>
      <c r="DM45" s="221"/>
    </row>
    <row r="46" spans="2:117" ht="15" customHeight="1">
      <c r="C46" s="117"/>
      <c r="D46" s="212" t="s">
        <v>246</v>
      </c>
      <c r="E46" s="186">
        <v>451</v>
      </c>
      <c r="F46" s="224">
        <f t="shared" si="65"/>
        <v>0</v>
      </c>
      <c r="G46" s="214"/>
      <c r="H46" s="214"/>
      <c r="I46" s="214"/>
      <c r="J46" s="214"/>
      <c r="K46" s="214"/>
      <c r="L46" s="236"/>
      <c r="M46" s="224">
        <f t="shared" si="66"/>
        <v>0</v>
      </c>
      <c r="N46" s="214"/>
      <c r="O46" s="214"/>
      <c r="P46" s="214"/>
      <c r="Q46" s="214"/>
      <c r="R46" s="214"/>
      <c r="S46" s="236"/>
      <c r="T46" s="224">
        <f t="shared" si="67"/>
        <v>0</v>
      </c>
      <c r="U46" s="214"/>
      <c r="V46" s="214"/>
      <c r="W46" s="214"/>
      <c r="X46" s="214"/>
      <c r="Y46" s="214"/>
      <c r="Z46" s="236"/>
      <c r="AA46" s="224">
        <f t="shared" si="68"/>
        <v>0</v>
      </c>
      <c r="AB46" s="214"/>
      <c r="AC46" s="214"/>
      <c r="AD46" s="214"/>
      <c r="AE46" s="214"/>
      <c r="AF46" s="214"/>
      <c r="AG46" s="236"/>
      <c r="AH46" s="224">
        <f t="shared" si="69"/>
        <v>0</v>
      </c>
      <c r="AI46" s="214"/>
      <c r="AJ46" s="214"/>
      <c r="AK46" s="214"/>
      <c r="AL46" s="214"/>
      <c r="AM46" s="214"/>
      <c r="AN46" s="236"/>
      <c r="AO46" s="224">
        <f t="shared" si="70"/>
        <v>0</v>
      </c>
      <c r="AP46" s="214"/>
      <c r="AQ46" s="214"/>
      <c r="AR46" s="214"/>
      <c r="AS46" s="214"/>
      <c r="AT46" s="214"/>
      <c r="AU46" s="236"/>
      <c r="AV46" s="224">
        <f t="shared" si="71"/>
        <v>0</v>
      </c>
      <c r="AW46" s="214"/>
      <c r="AX46" s="214"/>
      <c r="AY46" s="214"/>
      <c r="AZ46" s="214"/>
      <c r="BA46" s="214"/>
      <c r="BB46" s="236"/>
      <c r="BC46" s="224">
        <f t="shared" si="72"/>
        <v>0</v>
      </c>
      <c r="BD46" s="214"/>
      <c r="BE46" s="214"/>
      <c r="BF46" s="214"/>
      <c r="BG46" s="214"/>
      <c r="BH46" s="214"/>
      <c r="BI46" s="236"/>
      <c r="BJ46" s="224">
        <f t="shared" si="73"/>
        <v>0</v>
      </c>
      <c r="BK46" s="214"/>
      <c r="BL46" s="214"/>
      <c r="BM46" s="214"/>
      <c r="BN46" s="214"/>
      <c r="BO46" s="214"/>
      <c r="BP46" s="236"/>
      <c r="BQ46" s="224">
        <f t="shared" si="74"/>
        <v>0</v>
      </c>
      <c r="BR46" s="214"/>
      <c r="BS46" s="214"/>
      <c r="BT46" s="214"/>
      <c r="BU46" s="214"/>
      <c r="BV46" s="214"/>
      <c r="BW46" s="236"/>
      <c r="BX46" s="224">
        <f t="shared" si="75"/>
        <v>0</v>
      </c>
      <c r="BY46" s="214"/>
      <c r="BZ46" s="214"/>
      <c r="CA46" s="214"/>
      <c r="CB46" s="214"/>
      <c r="CC46" s="214"/>
      <c r="CD46" s="236"/>
      <c r="CE46" s="224">
        <f t="shared" si="76"/>
        <v>0</v>
      </c>
      <c r="CF46" s="214"/>
      <c r="CG46" s="214"/>
      <c r="CH46" s="214"/>
      <c r="CI46" s="214"/>
      <c r="CJ46" s="214"/>
      <c r="CK46" s="236"/>
      <c r="CL46" s="224">
        <f t="shared" si="77"/>
        <v>0</v>
      </c>
      <c r="CM46" s="214"/>
      <c r="CN46" s="214"/>
      <c r="CO46" s="214"/>
      <c r="CP46" s="214"/>
      <c r="CQ46" s="214"/>
      <c r="CR46" s="236"/>
      <c r="CS46" s="224">
        <f t="shared" si="78"/>
        <v>0</v>
      </c>
      <c r="CT46" s="214"/>
      <c r="CU46" s="214"/>
      <c r="CV46" s="214"/>
      <c r="CW46" s="214"/>
      <c r="CX46" s="214"/>
      <c r="CY46" s="236"/>
      <c r="CZ46" s="224">
        <f t="shared" si="79"/>
        <v>0</v>
      </c>
      <c r="DA46" s="214"/>
      <c r="DB46" s="214"/>
      <c r="DC46" s="214"/>
      <c r="DD46" s="214"/>
      <c r="DE46" s="214"/>
      <c r="DF46" s="236"/>
      <c r="DG46" s="224">
        <f t="shared" si="80"/>
        <v>0</v>
      </c>
      <c r="DH46" s="214"/>
      <c r="DI46" s="214"/>
      <c r="DJ46" s="214"/>
      <c r="DK46" s="214"/>
      <c r="DL46" s="214"/>
      <c r="DM46" s="221"/>
    </row>
    <row r="47" spans="2:117" ht="15" customHeight="1">
      <c r="C47" s="117"/>
      <c r="D47" s="191" t="s">
        <v>244</v>
      </c>
      <c r="E47" s="186">
        <v>461</v>
      </c>
      <c r="F47" s="224">
        <f t="shared" si="65"/>
        <v>0</v>
      </c>
      <c r="G47" s="214"/>
      <c r="H47" s="214"/>
      <c r="I47" s="214"/>
      <c r="J47" s="214"/>
      <c r="K47" s="214"/>
      <c r="L47" s="236"/>
      <c r="M47" s="224">
        <f t="shared" si="66"/>
        <v>0</v>
      </c>
      <c r="N47" s="214"/>
      <c r="O47" s="214"/>
      <c r="P47" s="214"/>
      <c r="Q47" s="214"/>
      <c r="R47" s="214"/>
      <c r="S47" s="236"/>
      <c r="T47" s="224">
        <f t="shared" si="67"/>
        <v>0</v>
      </c>
      <c r="U47" s="214"/>
      <c r="V47" s="214"/>
      <c r="W47" s="214"/>
      <c r="X47" s="214"/>
      <c r="Y47" s="214"/>
      <c r="Z47" s="236"/>
      <c r="AA47" s="224">
        <f t="shared" si="68"/>
        <v>0</v>
      </c>
      <c r="AB47" s="214"/>
      <c r="AC47" s="214"/>
      <c r="AD47" s="214"/>
      <c r="AE47" s="214"/>
      <c r="AF47" s="214"/>
      <c r="AG47" s="236"/>
      <c r="AH47" s="224">
        <f t="shared" si="69"/>
        <v>0</v>
      </c>
      <c r="AI47" s="214"/>
      <c r="AJ47" s="214"/>
      <c r="AK47" s="214"/>
      <c r="AL47" s="214"/>
      <c r="AM47" s="214"/>
      <c r="AN47" s="236"/>
      <c r="AO47" s="224">
        <f t="shared" si="70"/>
        <v>0</v>
      </c>
      <c r="AP47" s="214"/>
      <c r="AQ47" s="214"/>
      <c r="AR47" s="214"/>
      <c r="AS47" s="214"/>
      <c r="AT47" s="214"/>
      <c r="AU47" s="236"/>
      <c r="AV47" s="224">
        <f t="shared" si="71"/>
        <v>0</v>
      </c>
      <c r="AW47" s="214"/>
      <c r="AX47" s="214"/>
      <c r="AY47" s="214"/>
      <c r="AZ47" s="214"/>
      <c r="BA47" s="214"/>
      <c r="BB47" s="236"/>
      <c r="BC47" s="224">
        <f t="shared" si="72"/>
        <v>0</v>
      </c>
      <c r="BD47" s="214"/>
      <c r="BE47" s="214"/>
      <c r="BF47" s="214"/>
      <c r="BG47" s="214"/>
      <c r="BH47" s="214"/>
      <c r="BI47" s="236"/>
      <c r="BJ47" s="224">
        <f t="shared" si="73"/>
        <v>0</v>
      </c>
      <c r="BK47" s="214"/>
      <c r="BL47" s="214"/>
      <c r="BM47" s="214"/>
      <c r="BN47" s="214"/>
      <c r="BO47" s="214"/>
      <c r="BP47" s="236"/>
      <c r="BQ47" s="224">
        <f t="shared" si="74"/>
        <v>0</v>
      </c>
      <c r="BR47" s="214"/>
      <c r="BS47" s="214"/>
      <c r="BT47" s="214"/>
      <c r="BU47" s="214"/>
      <c r="BV47" s="214"/>
      <c r="BW47" s="236"/>
      <c r="BX47" s="224">
        <f t="shared" si="75"/>
        <v>0</v>
      </c>
      <c r="BY47" s="214"/>
      <c r="BZ47" s="214"/>
      <c r="CA47" s="214"/>
      <c r="CB47" s="214"/>
      <c r="CC47" s="214"/>
      <c r="CD47" s="236"/>
      <c r="CE47" s="224">
        <f t="shared" si="76"/>
        <v>0</v>
      </c>
      <c r="CF47" s="214"/>
      <c r="CG47" s="214"/>
      <c r="CH47" s="214"/>
      <c r="CI47" s="214"/>
      <c r="CJ47" s="214"/>
      <c r="CK47" s="236"/>
      <c r="CL47" s="224">
        <f t="shared" si="77"/>
        <v>0</v>
      </c>
      <c r="CM47" s="214"/>
      <c r="CN47" s="214"/>
      <c r="CO47" s="214"/>
      <c r="CP47" s="214"/>
      <c r="CQ47" s="214"/>
      <c r="CR47" s="236"/>
      <c r="CS47" s="224">
        <f t="shared" si="78"/>
        <v>0</v>
      </c>
      <c r="CT47" s="214"/>
      <c r="CU47" s="214"/>
      <c r="CV47" s="214"/>
      <c r="CW47" s="214"/>
      <c r="CX47" s="214"/>
      <c r="CY47" s="236"/>
      <c r="CZ47" s="224">
        <f t="shared" si="79"/>
        <v>0</v>
      </c>
      <c r="DA47" s="214"/>
      <c r="DB47" s="214"/>
      <c r="DC47" s="214"/>
      <c r="DD47" s="214"/>
      <c r="DE47" s="214"/>
      <c r="DF47" s="236"/>
      <c r="DG47" s="224">
        <f t="shared" si="80"/>
        <v>0</v>
      </c>
      <c r="DH47" s="214"/>
      <c r="DI47" s="214"/>
      <c r="DJ47" s="214"/>
      <c r="DK47" s="214"/>
      <c r="DL47" s="214"/>
      <c r="DM47" s="221"/>
    </row>
    <row r="48" spans="2:117" ht="15" customHeight="1">
      <c r="C48" s="117"/>
      <c r="D48" s="191" t="s">
        <v>241</v>
      </c>
      <c r="E48" s="186">
        <v>471</v>
      </c>
      <c r="F48" s="224">
        <f t="shared" si="65"/>
        <v>0</v>
      </c>
      <c r="G48" s="214"/>
      <c r="H48" s="214"/>
      <c r="I48" s="214"/>
      <c r="J48" s="214"/>
      <c r="K48" s="214"/>
      <c r="L48" s="236"/>
      <c r="M48" s="224">
        <f t="shared" si="66"/>
        <v>0</v>
      </c>
      <c r="N48" s="214"/>
      <c r="O48" s="214"/>
      <c r="P48" s="214"/>
      <c r="Q48" s="214"/>
      <c r="R48" s="214"/>
      <c r="S48" s="236"/>
      <c r="T48" s="224">
        <f t="shared" si="67"/>
        <v>0</v>
      </c>
      <c r="U48" s="214"/>
      <c r="V48" s="214"/>
      <c r="W48" s="214"/>
      <c r="X48" s="214"/>
      <c r="Y48" s="214"/>
      <c r="Z48" s="236"/>
      <c r="AA48" s="224">
        <f t="shared" si="68"/>
        <v>0</v>
      </c>
      <c r="AB48" s="214"/>
      <c r="AC48" s="214"/>
      <c r="AD48" s="214"/>
      <c r="AE48" s="214"/>
      <c r="AF48" s="214"/>
      <c r="AG48" s="236"/>
      <c r="AH48" s="224">
        <f t="shared" si="69"/>
        <v>0</v>
      </c>
      <c r="AI48" s="214"/>
      <c r="AJ48" s="214"/>
      <c r="AK48" s="214"/>
      <c r="AL48" s="214"/>
      <c r="AM48" s="214"/>
      <c r="AN48" s="236"/>
      <c r="AO48" s="224">
        <f t="shared" si="70"/>
        <v>0</v>
      </c>
      <c r="AP48" s="214"/>
      <c r="AQ48" s="214"/>
      <c r="AR48" s="214"/>
      <c r="AS48" s="214"/>
      <c r="AT48" s="214"/>
      <c r="AU48" s="236"/>
      <c r="AV48" s="224">
        <f t="shared" si="71"/>
        <v>0</v>
      </c>
      <c r="AW48" s="214"/>
      <c r="AX48" s="214"/>
      <c r="AY48" s="214"/>
      <c r="AZ48" s="214"/>
      <c r="BA48" s="214"/>
      <c r="BB48" s="236"/>
      <c r="BC48" s="224">
        <f t="shared" si="72"/>
        <v>0</v>
      </c>
      <c r="BD48" s="214"/>
      <c r="BE48" s="214"/>
      <c r="BF48" s="214"/>
      <c r="BG48" s="214"/>
      <c r="BH48" s="214"/>
      <c r="BI48" s="236"/>
      <c r="BJ48" s="224">
        <f t="shared" si="73"/>
        <v>0</v>
      </c>
      <c r="BK48" s="214"/>
      <c r="BL48" s="214"/>
      <c r="BM48" s="214"/>
      <c r="BN48" s="214"/>
      <c r="BO48" s="214"/>
      <c r="BP48" s="236"/>
      <c r="BQ48" s="224">
        <f t="shared" si="74"/>
        <v>0</v>
      </c>
      <c r="BR48" s="214"/>
      <c r="BS48" s="214"/>
      <c r="BT48" s="214"/>
      <c r="BU48" s="214"/>
      <c r="BV48" s="214"/>
      <c r="BW48" s="236"/>
      <c r="BX48" s="224">
        <f t="shared" si="75"/>
        <v>0</v>
      </c>
      <c r="BY48" s="214"/>
      <c r="BZ48" s="214"/>
      <c r="CA48" s="214"/>
      <c r="CB48" s="214"/>
      <c r="CC48" s="214"/>
      <c r="CD48" s="236"/>
      <c r="CE48" s="224">
        <f t="shared" si="76"/>
        <v>0</v>
      </c>
      <c r="CF48" s="214"/>
      <c r="CG48" s="214"/>
      <c r="CH48" s="214"/>
      <c r="CI48" s="214"/>
      <c r="CJ48" s="214"/>
      <c r="CK48" s="236"/>
      <c r="CL48" s="224">
        <f t="shared" si="77"/>
        <v>0</v>
      </c>
      <c r="CM48" s="214"/>
      <c r="CN48" s="214"/>
      <c r="CO48" s="214"/>
      <c r="CP48" s="214"/>
      <c r="CQ48" s="214"/>
      <c r="CR48" s="236"/>
      <c r="CS48" s="224">
        <f t="shared" si="78"/>
        <v>0</v>
      </c>
      <c r="CT48" s="214"/>
      <c r="CU48" s="214"/>
      <c r="CV48" s="214"/>
      <c r="CW48" s="214"/>
      <c r="CX48" s="214"/>
      <c r="CY48" s="236"/>
      <c r="CZ48" s="224">
        <f t="shared" si="79"/>
        <v>0</v>
      </c>
      <c r="DA48" s="214"/>
      <c r="DB48" s="214"/>
      <c r="DC48" s="214"/>
      <c r="DD48" s="214"/>
      <c r="DE48" s="214"/>
      <c r="DF48" s="236"/>
      <c r="DG48" s="224">
        <f t="shared" si="80"/>
        <v>0</v>
      </c>
      <c r="DH48" s="214"/>
      <c r="DI48" s="214"/>
      <c r="DJ48" s="214"/>
      <c r="DK48" s="214"/>
      <c r="DL48" s="214"/>
      <c r="DM48" s="221"/>
    </row>
    <row r="49" spans="1:117" ht="22.5">
      <c r="C49" s="117"/>
      <c r="D49" s="191" t="s">
        <v>249</v>
      </c>
      <c r="E49" s="186">
        <v>500</v>
      </c>
      <c r="F49" s="224">
        <f>SUM(G49:L49)</f>
        <v>0</v>
      </c>
      <c r="G49" s="214"/>
      <c r="H49" s="214"/>
      <c r="I49" s="214"/>
      <c r="J49" s="214"/>
      <c r="K49" s="214"/>
      <c r="L49" s="236"/>
      <c r="M49" s="224">
        <f t="shared" si="66"/>
        <v>0</v>
      </c>
      <c r="N49" s="214"/>
      <c r="O49" s="214"/>
      <c r="P49" s="214"/>
      <c r="Q49" s="214"/>
      <c r="R49" s="214"/>
      <c r="S49" s="236"/>
      <c r="T49" s="224">
        <f t="shared" si="67"/>
        <v>0</v>
      </c>
      <c r="U49" s="214"/>
      <c r="V49" s="214"/>
      <c r="W49" s="214"/>
      <c r="X49" s="214"/>
      <c r="Y49" s="214"/>
      <c r="Z49" s="236"/>
      <c r="AA49" s="224">
        <f t="shared" si="68"/>
        <v>0</v>
      </c>
      <c r="AB49" s="214"/>
      <c r="AC49" s="214"/>
      <c r="AD49" s="214"/>
      <c r="AE49" s="214"/>
      <c r="AF49" s="214"/>
      <c r="AG49" s="236"/>
      <c r="AH49" s="224">
        <f t="shared" si="69"/>
        <v>0</v>
      </c>
      <c r="AI49" s="214"/>
      <c r="AJ49" s="214"/>
      <c r="AK49" s="214"/>
      <c r="AL49" s="214"/>
      <c r="AM49" s="214"/>
      <c r="AN49" s="236"/>
      <c r="AO49" s="224">
        <f t="shared" si="70"/>
        <v>0</v>
      </c>
      <c r="AP49" s="214"/>
      <c r="AQ49" s="214"/>
      <c r="AR49" s="214"/>
      <c r="AS49" s="214"/>
      <c r="AT49" s="214"/>
      <c r="AU49" s="236"/>
      <c r="AV49" s="224">
        <f t="shared" si="71"/>
        <v>0</v>
      </c>
      <c r="AW49" s="214"/>
      <c r="AX49" s="214"/>
      <c r="AY49" s="214"/>
      <c r="AZ49" s="214"/>
      <c r="BA49" s="214"/>
      <c r="BB49" s="236"/>
      <c r="BC49" s="224">
        <f t="shared" si="72"/>
        <v>0</v>
      </c>
      <c r="BD49" s="214"/>
      <c r="BE49" s="214"/>
      <c r="BF49" s="214"/>
      <c r="BG49" s="214"/>
      <c r="BH49" s="214"/>
      <c r="BI49" s="236"/>
      <c r="BJ49" s="224">
        <f t="shared" si="73"/>
        <v>0</v>
      </c>
      <c r="BK49" s="214"/>
      <c r="BL49" s="214"/>
      <c r="BM49" s="214"/>
      <c r="BN49" s="214"/>
      <c r="BO49" s="214"/>
      <c r="BP49" s="236"/>
      <c r="BQ49" s="224">
        <f t="shared" si="74"/>
        <v>0</v>
      </c>
      <c r="BR49" s="214"/>
      <c r="BS49" s="214"/>
      <c r="BT49" s="214"/>
      <c r="BU49" s="214"/>
      <c r="BV49" s="214"/>
      <c r="BW49" s="236"/>
      <c r="BX49" s="224">
        <f t="shared" si="75"/>
        <v>0</v>
      </c>
      <c r="BY49" s="214"/>
      <c r="BZ49" s="214"/>
      <c r="CA49" s="214"/>
      <c r="CB49" s="214"/>
      <c r="CC49" s="214"/>
      <c r="CD49" s="236"/>
      <c r="CE49" s="224">
        <f t="shared" si="76"/>
        <v>0</v>
      </c>
      <c r="CF49" s="214"/>
      <c r="CG49" s="214"/>
      <c r="CH49" s="214"/>
      <c r="CI49" s="214"/>
      <c r="CJ49" s="214"/>
      <c r="CK49" s="236"/>
      <c r="CL49" s="224">
        <f t="shared" si="77"/>
        <v>0</v>
      </c>
      <c r="CM49" s="214"/>
      <c r="CN49" s="214"/>
      <c r="CO49" s="214"/>
      <c r="CP49" s="214"/>
      <c r="CQ49" s="214"/>
      <c r="CR49" s="236"/>
      <c r="CS49" s="224">
        <f t="shared" si="78"/>
        <v>0</v>
      </c>
      <c r="CT49" s="214"/>
      <c r="CU49" s="214"/>
      <c r="CV49" s="214"/>
      <c r="CW49" s="214"/>
      <c r="CX49" s="214"/>
      <c r="CY49" s="236"/>
      <c r="CZ49" s="224">
        <f t="shared" si="79"/>
        <v>0</v>
      </c>
      <c r="DA49" s="214"/>
      <c r="DB49" s="214"/>
      <c r="DC49" s="214"/>
      <c r="DD49" s="214"/>
      <c r="DE49" s="214"/>
      <c r="DF49" s="236"/>
      <c r="DG49" s="224">
        <f t="shared" si="80"/>
        <v>0</v>
      </c>
      <c r="DH49" s="214"/>
      <c r="DI49" s="214"/>
      <c r="DJ49" s="214"/>
      <c r="DK49" s="214"/>
      <c r="DL49" s="214"/>
      <c r="DM49" s="221"/>
    </row>
    <row r="50" spans="1:117" ht="15" customHeight="1">
      <c r="C50" s="117"/>
      <c r="D50" s="189" t="s">
        <v>250</v>
      </c>
      <c r="E50" s="190">
        <v>600</v>
      </c>
      <c r="F50" s="224">
        <f>SUM(F18:F24)+SUM(F26:F32)+SUM(F34:F40)+SUM(F42:F48)</f>
        <v>0</v>
      </c>
      <c r="G50" s="224">
        <f t="shared" ref="G50:BR50" si="81">SUM(G18:G24)+SUM(G26:G32)+SUM(G34:G40)+SUM(G42:G48)</f>
        <v>0</v>
      </c>
      <c r="H50" s="224">
        <f t="shared" si="81"/>
        <v>0</v>
      </c>
      <c r="I50" s="224">
        <f t="shared" si="81"/>
        <v>0</v>
      </c>
      <c r="J50" s="224">
        <f t="shared" si="81"/>
        <v>0</v>
      </c>
      <c r="K50" s="224">
        <f t="shared" si="81"/>
        <v>0</v>
      </c>
      <c r="L50" s="225">
        <f t="shared" si="81"/>
        <v>0</v>
      </c>
      <c r="M50" s="224">
        <f t="shared" si="81"/>
        <v>0</v>
      </c>
      <c r="N50" s="224">
        <f t="shared" si="81"/>
        <v>0</v>
      </c>
      <c r="O50" s="224">
        <f t="shared" si="81"/>
        <v>0</v>
      </c>
      <c r="P50" s="224">
        <f t="shared" si="81"/>
        <v>0</v>
      </c>
      <c r="Q50" s="224">
        <f t="shared" si="81"/>
        <v>0</v>
      </c>
      <c r="R50" s="224">
        <f t="shared" si="81"/>
        <v>0</v>
      </c>
      <c r="S50" s="225">
        <f t="shared" si="81"/>
        <v>0</v>
      </c>
      <c r="T50" s="224">
        <f t="shared" si="81"/>
        <v>0</v>
      </c>
      <c r="U50" s="224">
        <f t="shared" si="81"/>
        <v>0</v>
      </c>
      <c r="V50" s="224">
        <f t="shared" si="81"/>
        <v>0</v>
      </c>
      <c r="W50" s="224">
        <f t="shared" si="81"/>
        <v>0</v>
      </c>
      <c r="X50" s="224">
        <f t="shared" si="81"/>
        <v>0</v>
      </c>
      <c r="Y50" s="224">
        <f t="shared" si="81"/>
        <v>0</v>
      </c>
      <c r="Z50" s="225">
        <f t="shared" si="81"/>
        <v>0</v>
      </c>
      <c r="AA50" s="224">
        <f t="shared" si="81"/>
        <v>0</v>
      </c>
      <c r="AB50" s="224">
        <f t="shared" si="81"/>
        <v>0</v>
      </c>
      <c r="AC50" s="224">
        <f t="shared" si="81"/>
        <v>0</v>
      </c>
      <c r="AD50" s="224">
        <f t="shared" si="81"/>
        <v>0</v>
      </c>
      <c r="AE50" s="224">
        <f t="shared" si="81"/>
        <v>0</v>
      </c>
      <c r="AF50" s="224">
        <f t="shared" si="81"/>
        <v>0</v>
      </c>
      <c r="AG50" s="225">
        <f t="shared" si="81"/>
        <v>0</v>
      </c>
      <c r="AH50" s="224">
        <f t="shared" si="81"/>
        <v>0</v>
      </c>
      <c r="AI50" s="224">
        <f t="shared" si="81"/>
        <v>0</v>
      </c>
      <c r="AJ50" s="224">
        <f t="shared" si="81"/>
        <v>0</v>
      </c>
      <c r="AK50" s="224">
        <f t="shared" si="81"/>
        <v>0</v>
      </c>
      <c r="AL50" s="224">
        <f t="shared" si="81"/>
        <v>0</v>
      </c>
      <c r="AM50" s="224">
        <f t="shared" si="81"/>
        <v>0</v>
      </c>
      <c r="AN50" s="225">
        <f t="shared" si="81"/>
        <v>0</v>
      </c>
      <c r="AO50" s="224">
        <f t="shared" si="81"/>
        <v>0</v>
      </c>
      <c r="AP50" s="224">
        <f t="shared" si="81"/>
        <v>0</v>
      </c>
      <c r="AQ50" s="224">
        <f t="shared" si="81"/>
        <v>0</v>
      </c>
      <c r="AR50" s="224">
        <f t="shared" si="81"/>
        <v>0</v>
      </c>
      <c r="AS50" s="224">
        <f t="shared" si="81"/>
        <v>0</v>
      </c>
      <c r="AT50" s="224">
        <f t="shared" si="81"/>
        <v>0</v>
      </c>
      <c r="AU50" s="225">
        <f t="shared" si="81"/>
        <v>0</v>
      </c>
      <c r="AV50" s="224">
        <f t="shared" si="81"/>
        <v>0</v>
      </c>
      <c r="AW50" s="224">
        <f t="shared" si="81"/>
        <v>0</v>
      </c>
      <c r="AX50" s="224">
        <f t="shared" si="81"/>
        <v>0</v>
      </c>
      <c r="AY50" s="224">
        <f t="shared" si="81"/>
        <v>0</v>
      </c>
      <c r="AZ50" s="224">
        <f t="shared" si="81"/>
        <v>0</v>
      </c>
      <c r="BA50" s="224">
        <f t="shared" si="81"/>
        <v>0</v>
      </c>
      <c r="BB50" s="225">
        <f t="shared" si="81"/>
        <v>0</v>
      </c>
      <c r="BC50" s="224">
        <f t="shared" si="81"/>
        <v>0</v>
      </c>
      <c r="BD50" s="224">
        <f t="shared" si="81"/>
        <v>0</v>
      </c>
      <c r="BE50" s="224">
        <f t="shared" si="81"/>
        <v>0</v>
      </c>
      <c r="BF50" s="224">
        <f t="shared" si="81"/>
        <v>0</v>
      </c>
      <c r="BG50" s="224">
        <f t="shared" si="81"/>
        <v>0</v>
      </c>
      <c r="BH50" s="224">
        <f t="shared" si="81"/>
        <v>0</v>
      </c>
      <c r="BI50" s="225">
        <f t="shared" si="81"/>
        <v>0</v>
      </c>
      <c r="BJ50" s="224">
        <f t="shared" si="81"/>
        <v>0</v>
      </c>
      <c r="BK50" s="224">
        <f t="shared" si="81"/>
        <v>0</v>
      </c>
      <c r="BL50" s="224">
        <f t="shared" si="81"/>
        <v>0</v>
      </c>
      <c r="BM50" s="224">
        <f t="shared" si="81"/>
        <v>0</v>
      </c>
      <c r="BN50" s="224">
        <f t="shared" si="81"/>
        <v>0</v>
      </c>
      <c r="BO50" s="224">
        <f t="shared" si="81"/>
        <v>0</v>
      </c>
      <c r="BP50" s="225">
        <f t="shared" si="81"/>
        <v>0</v>
      </c>
      <c r="BQ50" s="224">
        <f t="shared" si="81"/>
        <v>0</v>
      </c>
      <c r="BR50" s="224">
        <f t="shared" si="81"/>
        <v>0</v>
      </c>
      <c r="BS50" s="224">
        <f t="shared" ref="BS50:DM50" si="82">SUM(BS18:BS24)+SUM(BS26:BS32)+SUM(BS34:BS40)+SUM(BS42:BS48)</f>
        <v>0</v>
      </c>
      <c r="BT50" s="224">
        <f t="shared" si="82"/>
        <v>0</v>
      </c>
      <c r="BU50" s="224">
        <f t="shared" si="82"/>
        <v>0</v>
      </c>
      <c r="BV50" s="224">
        <f t="shared" si="82"/>
        <v>0</v>
      </c>
      <c r="BW50" s="225">
        <f t="shared" si="82"/>
        <v>0</v>
      </c>
      <c r="BX50" s="224">
        <f t="shared" si="82"/>
        <v>0</v>
      </c>
      <c r="BY50" s="224">
        <f t="shared" si="82"/>
        <v>0</v>
      </c>
      <c r="BZ50" s="224">
        <f t="shared" si="82"/>
        <v>0</v>
      </c>
      <c r="CA50" s="224">
        <f t="shared" si="82"/>
        <v>0</v>
      </c>
      <c r="CB50" s="224">
        <f t="shared" si="82"/>
        <v>0</v>
      </c>
      <c r="CC50" s="224">
        <f t="shared" si="82"/>
        <v>0</v>
      </c>
      <c r="CD50" s="225">
        <f t="shared" si="82"/>
        <v>0</v>
      </c>
      <c r="CE50" s="224">
        <f t="shared" si="82"/>
        <v>0</v>
      </c>
      <c r="CF50" s="224">
        <f t="shared" si="82"/>
        <v>0</v>
      </c>
      <c r="CG50" s="224">
        <f t="shared" si="82"/>
        <v>0</v>
      </c>
      <c r="CH50" s="224">
        <f t="shared" si="82"/>
        <v>0</v>
      </c>
      <c r="CI50" s="224">
        <f t="shared" si="82"/>
        <v>0</v>
      </c>
      <c r="CJ50" s="224">
        <f t="shared" si="82"/>
        <v>0</v>
      </c>
      <c r="CK50" s="225">
        <f t="shared" si="82"/>
        <v>0</v>
      </c>
      <c r="CL50" s="224">
        <f t="shared" si="82"/>
        <v>0</v>
      </c>
      <c r="CM50" s="224">
        <f t="shared" si="82"/>
        <v>0</v>
      </c>
      <c r="CN50" s="224">
        <f t="shared" si="82"/>
        <v>0</v>
      </c>
      <c r="CO50" s="224">
        <f t="shared" si="82"/>
        <v>0</v>
      </c>
      <c r="CP50" s="224">
        <f t="shared" si="82"/>
        <v>0</v>
      </c>
      <c r="CQ50" s="224">
        <f t="shared" si="82"/>
        <v>0</v>
      </c>
      <c r="CR50" s="225">
        <f t="shared" si="82"/>
        <v>0</v>
      </c>
      <c r="CS50" s="224">
        <f t="shared" si="82"/>
        <v>0</v>
      </c>
      <c r="CT50" s="224">
        <f t="shared" si="82"/>
        <v>0</v>
      </c>
      <c r="CU50" s="224">
        <f t="shared" si="82"/>
        <v>0</v>
      </c>
      <c r="CV50" s="224">
        <f t="shared" si="82"/>
        <v>0</v>
      </c>
      <c r="CW50" s="224">
        <f t="shared" si="82"/>
        <v>0</v>
      </c>
      <c r="CX50" s="224">
        <f t="shared" si="82"/>
        <v>0</v>
      </c>
      <c r="CY50" s="225">
        <f t="shared" si="82"/>
        <v>0</v>
      </c>
      <c r="CZ50" s="224">
        <f t="shared" si="82"/>
        <v>0</v>
      </c>
      <c r="DA50" s="224">
        <f t="shared" si="82"/>
        <v>0</v>
      </c>
      <c r="DB50" s="224">
        <f t="shared" si="82"/>
        <v>0</v>
      </c>
      <c r="DC50" s="224">
        <f t="shared" si="82"/>
        <v>0</v>
      </c>
      <c r="DD50" s="224">
        <f t="shared" si="82"/>
        <v>0</v>
      </c>
      <c r="DE50" s="224">
        <f t="shared" si="82"/>
        <v>0</v>
      </c>
      <c r="DF50" s="225">
        <f t="shared" si="82"/>
        <v>0</v>
      </c>
      <c r="DG50" s="224">
        <f t="shared" si="82"/>
        <v>0</v>
      </c>
      <c r="DH50" s="224">
        <f t="shared" si="82"/>
        <v>0</v>
      </c>
      <c r="DI50" s="224">
        <f t="shared" si="82"/>
        <v>0</v>
      </c>
      <c r="DJ50" s="224">
        <f t="shared" si="82"/>
        <v>0</v>
      </c>
      <c r="DK50" s="224">
        <f t="shared" si="82"/>
        <v>0</v>
      </c>
      <c r="DL50" s="224">
        <f t="shared" si="82"/>
        <v>0</v>
      </c>
      <c r="DM50" s="228">
        <f t="shared" si="82"/>
        <v>0</v>
      </c>
    </row>
    <row r="53" spans="1:117" s="248" customFormat="1" ht="12.75">
      <c r="A53" s="247"/>
      <c r="D53" s="248" t="s">
        <v>38</v>
      </c>
      <c r="E53" s="330" t="str">
        <f>IF(Титульный!$G$43="","",Титульный!$G$43)</f>
        <v>Лукишин Игорь Геннадьевич</v>
      </c>
      <c r="F53" s="330"/>
      <c r="G53" s="330"/>
      <c r="H53" s="330"/>
      <c r="J53" s="332"/>
      <c r="K53" s="333"/>
    </row>
    <row r="54" spans="1:117" s="248" customFormat="1" ht="12.75">
      <c r="A54" s="247"/>
      <c r="E54" s="334" t="s">
        <v>39</v>
      </c>
      <c r="F54" s="334"/>
      <c r="G54" s="334"/>
      <c r="H54" s="334"/>
      <c r="J54" s="335" t="s">
        <v>40</v>
      </c>
      <c r="K54" s="334"/>
    </row>
    <row r="55" spans="1:117" s="248" customFormat="1" ht="12.75">
      <c r="A55" s="247"/>
      <c r="G55" s="250"/>
      <c r="K55" s="250"/>
    </row>
    <row r="56" spans="1:117" s="248" customFormat="1" ht="12.75">
      <c r="A56" s="247"/>
    </row>
    <row r="57" spans="1:117" s="248" customFormat="1" ht="12.75">
      <c r="A57" s="247"/>
      <c r="D57" s="251" t="s">
        <v>41</v>
      </c>
      <c r="E57" s="330" t="str">
        <f>IF(Титульный!$G$50="","",Титульный!$G$50)</f>
        <v>Начальник службы ЭСТОП</v>
      </c>
      <c r="F57" s="330"/>
      <c r="G57" s="249"/>
      <c r="H57" s="330" t="str">
        <f>IF(Титульный!$G$49="","",Титульный!$G$49)</f>
        <v>Боровой Сергей Юрьевич</v>
      </c>
      <c r="I57" s="330"/>
      <c r="J57" s="330"/>
      <c r="K57" s="249"/>
      <c r="L57" s="252"/>
      <c r="M57" s="252"/>
    </row>
    <row r="58" spans="1:117" s="248" customFormat="1" ht="12.75">
      <c r="A58" s="247"/>
      <c r="D58" s="251" t="s">
        <v>42</v>
      </c>
      <c r="E58" s="329" t="s">
        <v>43</v>
      </c>
      <c r="F58" s="329"/>
      <c r="G58" s="250"/>
      <c r="H58" s="329" t="s">
        <v>39</v>
      </c>
      <c r="I58" s="329"/>
      <c r="J58" s="329"/>
      <c r="K58" s="250"/>
      <c r="L58" s="329" t="s">
        <v>40</v>
      </c>
      <c r="M58" s="329"/>
    </row>
    <row r="59" spans="1:117" s="248" customFormat="1" ht="12.75">
      <c r="A59" s="247"/>
      <c r="D59" s="251" t="s">
        <v>44</v>
      </c>
    </row>
    <row r="60" spans="1:117" s="248" customFormat="1" ht="12.75">
      <c r="A60" s="247"/>
      <c r="E60" s="330" t="str">
        <f>IF(Титульный!$G$51="","",Титульный!$G$51)</f>
        <v>8(423)2306-940</v>
      </c>
      <c r="F60" s="330"/>
      <c r="G60" s="330"/>
      <c r="I60" s="253" t="s">
        <v>45</v>
      </c>
      <c r="J60" s="251"/>
    </row>
    <row r="61" spans="1:117" s="248" customFormat="1" ht="12.75">
      <c r="A61" s="247"/>
      <c r="E61" s="331" t="s">
        <v>46</v>
      </c>
      <c r="F61" s="331"/>
      <c r="G61" s="331"/>
      <c r="I61" s="254" t="s">
        <v>47</v>
      </c>
      <c r="J61" s="254"/>
    </row>
  </sheetData>
  <sheetProtection password="FA9C" sheet="1" objects="1" scenarios="1" formatColumns="0" formatRows="0"/>
  <mergeCells count="69">
    <mergeCell ref="E61:G61"/>
    <mergeCell ref="E53:H53"/>
    <mergeCell ref="J53:K53"/>
    <mergeCell ref="E54:H54"/>
    <mergeCell ref="J54:K54"/>
    <mergeCell ref="E57:F57"/>
    <mergeCell ref="E58:F58"/>
    <mergeCell ref="H58:J58"/>
    <mergeCell ref="L58:M58"/>
    <mergeCell ref="E60:G60"/>
    <mergeCell ref="H57:J57"/>
    <mergeCell ref="DG14:DG15"/>
    <mergeCell ref="DH14:DM14"/>
    <mergeCell ref="CL14:CL15"/>
    <mergeCell ref="CM14:CR14"/>
    <mergeCell ref="CS14:CS15"/>
    <mergeCell ref="CT14:CY14"/>
    <mergeCell ref="CZ14:CZ15"/>
    <mergeCell ref="T14:T15"/>
    <mergeCell ref="U14:Z14"/>
    <mergeCell ref="BK14:BP14"/>
    <mergeCell ref="AA14:AA15"/>
    <mergeCell ref="AB14:AG14"/>
    <mergeCell ref="AH14:AH15"/>
    <mergeCell ref="AI14:AN14"/>
    <mergeCell ref="AO14:AO15"/>
    <mergeCell ref="AP14:AU14"/>
    <mergeCell ref="AV14:AV15"/>
    <mergeCell ref="AW14:BB14"/>
    <mergeCell ref="BC14:BC15"/>
    <mergeCell ref="BD14:BI14"/>
    <mergeCell ref="BJ14:BJ15"/>
    <mergeCell ref="BY14:CD14"/>
    <mergeCell ref="CE14:CE15"/>
    <mergeCell ref="DA14:DF14"/>
    <mergeCell ref="BQ14:BQ15"/>
    <mergeCell ref="CF14:CK14"/>
    <mergeCell ref="BR14:BW14"/>
    <mergeCell ref="BX14:BX15"/>
    <mergeCell ref="AV12:BI12"/>
    <mergeCell ref="BJ12:BW12"/>
    <mergeCell ref="BX12:CK12"/>
    <mergeCell ref="CL12:CY12"/>
    <mergeCell ref="AV13:BB13"/>
    <mergeCell ref="BC13:BI13"/>
    <mergeCell ref="BJ13:BP13"/>
    <mergeCell ref="BQ13:BW13"/>
    <mergeCell ref="DG12:DM13"/>
    <mergeCell ref="BX13:CD13"/>
    <mergeCell ref="CE13:CK13"/>
    <mergeCell ref="CL13:CR13"/>
    <mergeCell ref="CS13:CY13"/>
    <mergeCell ref="CZ12:DF13"/>
    <mergeCell ref="T12:AG12"/>
    <mergeCell ref="AH12:AU12"/>
    <mergeCell ref="F13:L13"/>
    <mergeCell ref="M13:S13"/>
    <mergeCell ref="T13:Z13"/>
    <mergeCell ref="AA13:AG13"/>
    <mergeCell ref="AH13:AN13"/>
    <mergeCell ref="AO13:AU13"/>
    <mergeCell ref="D11:K11"/>
    <mergeCell ref="D12:D15"/>
    <mergeCell ref="E12:E15"/>
    <mergeCell ref="F12:S12"/>
    <mergeCell ref="F14:F15"/>
    <mergeCell ref="G14:L14"/>
    <mergeCell ref="M14:M15"/>
    <mergeCell ref="N14:S14"/>
  </mergeCells>
  <phoneticPr fontId="3" type="noConversion"/>
  <dataValidations count="1">
    <dataValidation type="decimal" allowBlank="1" showErrorMessage="1" errorTitle="Ошибка" error="Допускается ввод только действительных чисел!" sqref="F17:DM50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22">
    <tabColor indexed="31"/>
    <pageSetUpPr fitToPage="1"/>
  </sheetPr>
  <dimension ref="A1:BI61"/>
  <sheetViews>
    <sheetView showGridLines="0" topLeftCell="C7" zoomScaleNormal="100" workbookViewId="0">
      <pane xSplit="3" ySplit="10" topLeftCell="AY38" activePane="bottomRight" state="frozen"/>
      <selection activeCell="I44" sqref="I44"/>
      <selection pane="topRight" activeCell="I44" sqref="I44"/>
      <selection pane="bottomLeft" activeCell="I44" sqref="I44"/>
      <selection pane="bottomRight"/>
    </sheetView>
  </sheetViews>
  <sheetFormatPr defaultRowHeight="11.25"/>
  <cols>
    <col min="1" max="2" width="9.140625" style="63" hidden="1" customWidth="1"/>
    <col min="3" max="3" width="4.140625" style="63" customWidth="1"/>
    <col min="4" max="4" width="40.7109375" style="63" customWidth="1"/>
    <col min="5" max="5" width="6.7109375" style="63" customWidth="1"/>
    <col min="6" max="61" width="10.7109375" style="63" customWidth="1"/>
    <col min="62" max="16384" width="9.140625" style="63"/>
  </cols>
  <sheetData>
    <row r="1" spans="1:61" hidden="1"/>
    <row r="2" spans="1:61" hidden="1"/>
    <row r="3" spans="1:61" hidden="1"/>
    <row r="4" spans="1:61" hidden="1">
      <c r="A4" s="64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</row>
    <row r="5" spans="1:61" hidden="1">
      <c r="A5" s="66"/>
    </row>
    <row r="6" spans="1:61" hidden="1">
      <c r="A6" s="66"/>
    </row>
    <row r="7" spans="1:61" ht="12" customHeight="1">
      <c r="A7" s="66"/>
      <c r="D7" s="67"/>
      <c r="E7" s="67"/>
      <c r="F7" s="67"/>
      <c r="G7" s="67"/>
      <c r="H7" s="67"/>
      <c r="I7" s="67"/>
      <c r="J7" s="67"/>
      <c r="K7" s="67"/>
      <c r="L7" s="67"/>
      <c r="M7" s="67"/>
      <c r="P7" s="67"/>
      <c r="Q7" s="67"/>
      <c r="T7" s="67"/>
      <c r="U7" s="67"/>
      <c r="X7" s="67"/>
      <c r="Y7" s="67"/>
      <c r="AB7" s="67"/>
      <c r="AC7" s="67"/>
      <c r="AF7" s="67"/>
      <c r="AG7" s="67"/>
      <c r="AJ7" s="67"/>
      <c r="AK7" s="67"/>
      <c r="AN7" s="67"/>
      <c r="AO7" s="67"/>
      <c r="AR7" s="67"/>
      <c r="AS7" s="67"/>
      <c r="AV7" s="67"/>
      <c r="AW7" s="67"/>
      <c r="AZ7" s="67"/>
      <c r="BA7" s="67"/>
      <c r="BD7" s="67"/>
      <c r="BE7" s="67"/>
      <c r="BH7" s="67"/>
      <c r="BI7" s="67"/>
    </row>
    <row r="8" spans="1:61" ht="12" customHeight="1">
      <c r="A8" s="66"/>
      <c r="D8" s="163" t="s">
        <v>211</v>
      </c>
      <c r="E8" s="165"/>
      <c r="F8" s="165"/>
      <c r="G8" s="165"/>
      <c r="H8" s="165"/>
      <c r="I8" s="165"/>
      <c r="J8" s="165"/>
      <c r="K8" s="165"/>
      <c r="L8" s="165"/>
      <c r="M8" s="68"/>
    </row>
    <row r="9" spans="1:61" ht="12" customHeight="1">
      <c r="D9" s="115" t="s">
        <v>329</v>
      </c>
      <c r="E9" s="67"/>
      <c r="F9" s="67"/>
      <c r="G9" s="67"/>
      <c r="H9" s="67"/>
      <c r="I9" s="67"/>
      <c r="J9" s="67"/>
      <c r="K9" s="67"/>
      <c r="L9" s="67"/>
    </row>
    <row r="10" spans="1:61" ht="12" customHeight="1">
      <c r="D10" s="166" t="str">
        <f>IF(org="","Не определено",org)</f>
        <v>АО "Международный аэропорт Владивосток"</v>
      </c>
      <c r="E10" s="67"/>
      <c r="F10" s="67"/>
      <c r="G10" s="67"/>
      <c r="H10" s="67"/>
      <c r="I10" s="67"/>
      <c r="J10" s="67"/>
      <c r="K10" s="67"/>
      <c r="L10" s="67"/>
    </row>
    <row r="11" spans="1:61" ht="12" customHeight="1">
      <c r="D11" s="320"/>
      <c r="E11" s="320"/>
      <c r="F11" s="320"/>
      <c r="G11" s="320"/>
      <c r="H11" s="320"/>
      <c r="I11" s="167"/>
      <c r="J11" s="167"/>
      <c r="K11" s="167"/>
      <c r="L11" s="1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168"/>
      <c r="BB11" s="67"/>
      <c r="BC11" s="67"/>
      <c r="BD11" s="67"/>
      <c r="BE11" s="168"/>
      <c r="BF11" s="67"/>
      <c r="BG11" s="67"/>
      <c r="BH11" s="67"/>
      <c r="BI11" s="179" t="s">
        <v>215</v>
      </c>
    </row>
    <row r="12" spans="1:61" s="71" customFormat="1" ht="15" customHeight="1">
      <c r="C12" s="192"/>
      <c r="D12" s="321" t="s">
        <v>216</v>
      </c>
      <c r="E12" s="321" t="s">
        <v>217</v>
      </c>
      <c r="F12" s="366" t="s">
        <v>317</v>
      </c>
      <c r="G12" s="366"/>
      <c r="H12" s="366"/>
      <c r="I12" s="366"/>
      <c r="J12" s="366"/>
      <c r="K12" s="366"/>
      <c r="L12" s="366"/>
      <c r="M12" s="367"/>
      <c r="N12" s="365" t="s">
        <v>318</v>
      </c>
      <c r="O12" s="366"/>
      <c r="P12" s="366"/>
      <c r="Q12" s="366"/>
      <c r="R12" s="366"/>
      <c r="S12" s="366"/>
      <c r="T12" s="366"/>
      <c r="U12" s="367"/>
      <c r="V12" s="365" t="s">
        <v>330</v>
      </c>
      <c r="W12" s="366"/>
      <c r="X12" s="366"/>
      <c r="Y12" s="366"/>
      <c r="Z12" s="366"/>
      <c r="AA12" s="366"/>
      <c r="AB12" s="366"/>
      <c r="AC12" s="367"/>
      <c r="AD12" s="371" t="s">
        <v>330</v>
      </c>
      <c r="AE12" s="366"/>
      <c r="AF12" s="366"/>
      <c r="AG12" s="366"/>
      <c r="AH12" s="366"/>
      <c r="AI12" s="366"/>
      <c r="AJ12" s="366"/>
      <c r="AK12" s="367"/>
      <c r="AL12" s="368" t="s">
        <v>331</v>
      </c>
      <c r="AM12" s="369"/>
      <c r="AN12" s="369"/>
      <c r="AO12" s="369"/>
      <c r="AP12" s="369"/>
      <c r="AQ12" s="369"/>
      <c r="AR12" s="369"/>
      <c r="AS12" s="370"/>
      <c r="AT12" s="368" t="s">
        <v>331</v>
      </c>
      <c r="AU12" s="369"/>
      <c r="AV12" s="369"/>
      <c r="AW12" s="369"/>
      <c r="AX12" s="369"/>
      <c r="AY12" s="369"/>
      <c r="AZ12" s="369"/>
      <c r="BA12" s="370"/>
      <c r="BB12" s="336" t="s">
        <v>332</v>
      </c>
      <c r="BC12" s="337"/>
      <c r="BD12" s="337"/>
      <c r="BE12" s="338"/>
      <c r="BF12" s="339" t="s">
        <v>333</v>
      </c>
      <c r="BG12" s="337"/>
      <c r="BH12" s="337"/>
      <c r="BI12" s="340"/>
    </row>
    <row r="13" spans="1:61" s="71" customFormat="1" ht="66" customHeight="1">
      <c r="C13" s="192"/>
      <c r="D13" s="321"/>
      <c r="E13" s="321"/>
      <c r="F13" s="321" t="s">
        <v>322</v>
      </c>
      <c r="G13" s="321"/>
      <c r="H13" s="321"/>
      <c r="I13" s="322"/>
      <c r="J13" s="325" t="s">
        <v>323</v>
      </c>
      <c r="K13" s="321"/>
      <c r="L13" s="321"/>
      <c r="M13" s="322"/>
      <c r="N13" s="323" t="s">
        <v>334</v>
      </c>
      <c r="O13" s="321"/>
      <c r="P13" s="321"/>
      <c r="Q13" s="322"/>
      <c r="R13" s="325" t="s">
        <v>335</v>
      </c>
      <c r="S13" s="321"/>
      <c r="T13" s="321"/>
      <c r="U13" s="322"/>
      <c r="V13" s="323" t="s">
        <v>324</v>
      </c>
      <c r="W13" s="321"/>
      <c r="X13" s="321"/>
      <c r="Y13" s="322"/>
      <c r="Z13" s="325" t="s">
        <v>325</v>
      </c>
      <c r="AA13" s="321"/>
      <c r="AB13" s="321"/>
      <c r="AC13" s="322"/>
      <c r="AD13" s="323" t="s">
        <v>336</v>
      </c>
      <c r="AE13" s="321"/>
      <c r="AF13" s="321"/>
      <c r="AG13" s="322"/>
      <c r="AH13" s="325" t="s">
        <v>326</v>
      </c>
      <c r="AI13" s="321"/>
      <c r="AJ13" s="321"/>
      <c r="AK13" s="322"/>
      <c r="AL13" s="323" t="s">
        <v>225</v>
      </c>
      <c r="AM13" s="321"/>
      <c r="AN13" s="321"/>
      <c r="AO13" s="322"/>
      <c r="AP13" s="325" t="s">
        <v>226</v>
      </c>
      <c r="AQ13" s="321"/>
      <c r="AR13" s="321"/>
      <c r="AS13" s="322"/>
      <c r="AT13" s="323" t="s">
        <v>336</v>
      </c>
      <c r="AU13" s="321"/>
      <c r="AV13" s="321"/>
      <c r="AW13" s="322"/>
      <c r="AX13" s="325" t="s">
        <v>326</v>
      </c>
      <c r="AY13" s="321"/>
      <c r="AZ13" s="321"/>
      <c r="BA13" s="322"/>
      <c r="BB13" s="336"/>
      <c r="BC13" s="337"/>
      <c r="BD13" s="337"/>
      <c r="BE13" s="338"/>
      <c r="BF13" s="339"/>
      <c r="BG13" s="337"/>
      <c r="BH13" s="337"/>
      <c r="BI13" s="340"/>
    </row>
    <row r="14" spans="1:61" s="71" customFormat="1" ht="15" customHeight="1">
      <c r="C14" s="192"/>
      <c r="D14" s="321"/>
      <c r="E14" s="321"/>
      <c r="F14" s="321" t="s">
        <v>229</v>
      </c>
      <c r="G14" s="321" t="s">
        <v>230</v>
      </c>
      <c r="H14" s="321"/>
      <c r="I14" s="322"/>
      <c r="J14" s="325" t="s">
        <v>229</v>
      </c>
      <c r="K14" s="321" t="s">
        <v>230</v>
      </c>
      <c r="L14" s="321"/>
      <c r="M14" s="322"/>
      <c r="N14" s="323" t="s">
        <v>229</v>
      </c>
      <c r="O14" s="321" t="s">
        <v>230</v>
      </c>
      <c r="P14" s="321"/>
      <c r="Q14" s="322"/>
      <c r="R14" s="325" t="s">
        <v>229</v>
      </c>
      <c r="S14" s="321" t="s">
        <v>230</v>
      </c>
      <c r="T14" s="321"/>
      <c r="U14" s="322"/>
      <c r="V14" s="323" t="s">
        <v>229</v>
      </c>
      <c r="W14" s="321" t="s">
        <v>230</v>
      </c>
      <c r="X14" s="321"/>
      <c r="Y14" s="322"/>
      <c r="Z14" s="325" t="s">
        <v>229</v>
      </c>
      <c r="AA14" s="321" t="s">
        <v>230</v>
      </c>
      <c r="AB14" s="321"/>
      <c r="AC14" s="322"/>
      <c r="AD14" s="323" t="s">
        <v>229</v>
      </c>
      <c r="AE14" s="321" t="s">
        <v>230</v>
      </c>
      <c r="AF14" s="321"/>
      <c r="AG14" s="322"/>
      <c r="AH14" s="325" t="s">
        <v>229</v>
      </c>
      <c r="AI14" s="321" t="s">
        <v>230</v>
      </c>
      <c r="AJ14" s="321"/>
      <c r="AK14" s="322"/>
      <c r="AL14" s="323" t="s">
        <v>229</v>
      </c>
      <c r="AM14" s="321" t="s">
        <v>230</v>
      </c>
      <c r="AN14" s="321"/>
      <c r="AO14" s="322"/>
      <c r="AP14" s="325" t="s">
        <v>229</v>
      </c>
      <c r="AQ14" s="321" t="s">
        <v>230</v>
      </c>
      <c r="AR14" s="321"/>
      <c r="AS14" s="322"/>
      <c r="AT14" s="323" t="s">
        <v>229</v>
      </c>
      <c r="AU14" s="321" t="s">
        <v>230</v>
      </c>
      <c r="AV14" s="321"/>
      <c r="AW14" s="322"/>
      <c r="AX14" s="325" t="s">
        <v>229</v>
      </c>
      <c r="AY14" s="321" t="s">
        <v>230</v>
      </c>
      <c r="AZ14" s="321"/>
      <c r="BA14" s="322"/>
      <c r="BB14" s="323" t="s">
        <v>229</v>
      </c>
      <c r="BC14" s="321" t="s">
        <v>230</v>
      </c>
      <c r="BD14" s="321"/>
      <c r="BE14" s="322"/>
      <c r="BF14" s="325" t="s">
        <v>229</v>
      </c>
      <c r="BG14" s="321" t="s">
        <v>230</v>
      </c>
      <c r="BH14" s="321"/>
      <c r="BI14" s="326"/>
    </row>
    <row r="15" spans="1:61" s="71" customFormat="1" ht="56.25">
      <c r="C15" s="192"/>
      <c r="D15" s="321"/>
      <c r="E15" s="321"/>
      <c r="F15" s="327"/>
      <c r="G15" s="169" t="s">
        <v>337</v>
      </c>
      <c r="H15" s="169" t="s">
        <v>235</v>
      </c>
      <c r="I15" s="235" t="s">
        <v>236</v>
      </c>
      <c r="J15" s="328"/>
      <c r="K15" s="169" t="s">
        <v>337</v>
      </c>
      <c r="L15" s="169" t="s">
        <v>235</v>
      </c>
      <c r="M15" s="235" t="s">
        <v>236</v>
      </c>
      <c r="N15" s="324"/>
      <c r="O15" s="169" t="s">
        <v>337</v>
      </c>
      <c r="P15" s="169" t="s">
        <v>235</v>
      </c>
      <c r="Q15" s="235" t="s">
        <v>236</v>
      </c>
      <c r="R15" s="328"/>
      <c r="S15" s="169" t="s">
        <v>337</v>
      </c>
      <c r="T15" s="169" t="s">
        <v>235</v>
      </c>
      <c r="U15" s="235" t="s">
        <v>236</v>
      </c>
      <c r="V15" s="324"/>
      <c r="W15" s="169" t="s">
        <v>337</v>
      </c>
      <c r="X15" s="169" t="s">
        <v>235</v>
      </c>
      <c r="Y15" s="235" t="s">
        <v>236</v>
      </c>
      <c r="Z15" s="328"/>
      <c r="AA15" s="169" t="s">
        <v>337</v>
      </c>
      <c r="AB15" s="169" t="s">
        <v>235</v>
      </c>
      <c r="AC15" s="235" t="s">
        <v>236</v>
      </c>
      <c r="AD15" s="324"/>
      <c r="AE15" s="169" t="s">
        <v>337</v>
      </c>
      <c r="AF15" s="169" t="s">
        <v>235</v>
      </c>
      <c r="AG15" s="235" t="s">
        <v>236</v>
      </c>
      <c r="AH15" s="328"/>
      <c r="AI15" s="169" t="s">
        <v>337</v>
      </c>
      <c r="AJ15" s="169" t="s">
        <v>235</v>
      </c>
      <c r="AK15" s="235" t="s">
        <v>236</v>
      </c>
      <c r="AL15" s="324"/>
      <c r="AM15" s="169" t="s">
        <v>337</v>
      </c>
      <c r="AN15" s="169" t="s">
        <v>235</v>
      </c>
      <c r="AO15" s="235" t="s">
        <v>236</v>
      </c>
      <c r="AP15" s="328"/>
      <c r="AQ15" s="169" t="s">
        <v>337</v>
      </c>
      <c r="AR15" s="169" t="s">
        <v>235</v>
      </c>
      <c r="AS15" s="235" t="s">
        <v>236</v>
      </c>
      <c r="AT15" s="324"/>
      <c r="AU15" s="169" t="s">
        <v>337</v>
      </c>
      <c r="AV15" s="169" t="s">
        <v>235</v>
      </c>
      <c r="AW15" s="235" t="s">
        <v>236</v>
      </c>
      <c r="AX15" s="328"/>
      <c r="AY15" s="169" t="s">
        <v>337</v>
      </c>
      <c r="AZ15" s="169" t="s">
        <v>235</v>
      </c>
      <c r="BA15" s="235" t="s">
        <v>236</v>
      </c>
      <c r="BB15" s="324"/>
      <c r="BC15" s="169" t="s">
        <v>337</v>
      </c>
      <c r="BD15" s="169" t="s">
        <v>235</v>
      </c>
      <c r="BE15" s="235" t="s">
        <v>236</v>
      </c>
      <c r="BF15" s="325"/>
      <c r="BG15" s="170" t="s">
        <v>337</v>
      </c>
      <c r="BH15" s="170" t="s">
        <v>235</v>
      </c>
      <c r="BI15" s="171" t="s">
        <v>236</v>
      </c>
    </row>
    <row r="16" spans="1:61" ht="12" customHeight="1">
      <c r="D16" s="172">
        <v>1</v>
      </c>
      <c r="E16" s="172">
        <v>2</v>
      </c>
      <c r="F16" s="172">
        <v>3</v>
      </c>
      <c r="G16" s="172">
        <v>4</v>
      </c>
      <c r="H16" s="172">
        <v>5</v>
      </c>
      <c r="I16" s="172">
        <v>6</v>
      </c>
      <c r="J16" s="172">
        <v>7</v>
      </c>
      <c r="K16" s="172">
        <v>8</v>
      </c>
      <c r="L16" s="172">
        <v>9</v>
      </c>
      <c r="M16" s="172">
        <v>10</v>
      </c>
      <c r="N16" s="172">
        <v>11</v>
      </c>
      <c r="O16" s="172">
        <v>12</v>
      </c>
      <c r="P16" s="172">
        <v>13</v>
      </c>
      <c r="Q16" s="172">
        <v>14</v>
      </c>
      <c r="R16" s="172">
        <v>15</v>
      </c>
      <c r="S16" s="172">
        <v>16</v>
      </c>
      <c r="T16" s="172">
        <v>17</v>
      </c>
      <c r="U16" s="172">
        <v>18</v>
      </c>
      <c r="V16" s="172">
        <v>19</v>
      </c>
      <c r="W16" s="172">
        <v>20</v>
      </c>
      <c r="X16" s="172">
        <v>21</v>
      </c>
      <c r="Y16" s="172">
        <v>22</v>
      </c>
      <c r="Z16" s="172">
        <v>23</v>
      </c>
      <c r="AA16" s="172">
        <v>24</v>
      </c>
      <c r="AB16" s="172">
        <v>25</v>
      </c>
      <c r="AC16" s="172">
        <v>26</v>
      </c>
      <c r="AD16" s="172">
        <v>27</v>
      </c>
      <c r="AE16" s="172">
        <v>28</v>
      </c>
      <c r="AF16" s="172">
        <v>29</v>
      </c>
      <c r="AG16" s="172">
        <v>30</v>
      </c>
      <c r="AH16" s="172">
        <v>31</v>
      </c>
      <c r="AI16" s="172">
        <v>32</v>
      </c>
      <c r="AJ16" s="172">
        <v>33</v>
      </c>
      <c r="AK16" s="172">
        <v>34</v>
      </c>
      <c r="AL16" s="172">
        <v>35</v>
      </c>
      <c r="AM16" s="172">
        <v>36</v>
      </c>
      <c r="AN16" s="172">
        <v>37</v>
      </c>
      <c r="AO16" s="172">
        <v>38</v>
      </c>
      <c r="AP16" s="172">
        <v>39</v>
      </c>
      <c r="AQ16" s="172">
        <v>40</v>
      </c>
      <c r="AR16" s="172">
        <v>41</v>
      </c>
      <c r="AS16" s="172">
        <v>42</v>
      </c>
      <c r="AT16" s="172">
        <v>43</v>
      </c>
      <c r="AU16" s="172">
        <v>44</v>
      </c>
      <c r="AV16" s="172">
        <v>45</v>
      </c>
      <c r="AW16" s="172">
        <v>46</v>
      </c>
      <c r="AX16" s="172">
        <v>47</v>
      </c>
      <c r="AY16" s="172">
        <v>48</v>
      </c>
      <c r="AZ16" s="172">
        <v>49</v>
      </c>
      <c r="BA16" s="172">
        <v>50</v>
      </c>
      <c r="BB16" s="172">
        <v>51</v>
      </c>
      <c r="BC16" s="172">
        <v>52</v>
      </c>
      <c r="BD16" s="172">
        <v>53</v>
      </c>
      <c r="BE16" s="172">
        <v>54</v>
      </c>
      <c r="BF16" s="172">
        <v>55</v>
      </c>
      <c r="BG16" s="172">
        <v>56</v>
      </c>
      <c r="BH16" s="172">
        <v>57</v>
      </c>
      <c r="BI16" s="172">
        <v>58</v>
      </c>
    </row>
    <row r="17" spans="3:61" ht="33.75">
      <c r="C17" s="67"/>
      <c r="D17" s="177" t="s">
        <v>237</v>
      </c>
      <c r="E17" s="178">
        <v>100</v>
      </c>
      <c r="F17" s="257">
        <f t="shared" ref="F17:AK17" si="0">SUM(F18:F24)</f>
        <v>0</v>
      </c>
      <c r="G17" s="257">
        <f t="shared" si="0"/>
        <v>0</v>
      </c>
      <c r="H17" s="257">
        <f t="shared" si="0"/>
        <v>0</v>
      </c>
      <c r="I17" s="259">
        <f t="shared" si="0"/>
        <v>0</v>
      </c>
      <c r="J17" s="257">
        <f t="shared" si="0"/>
        <v>0</v>
      </c>
      <c r="K17" s="257">
        <f t="shared" si="0"/>
        <v>0</v>
      </c>
      <c r="L17" s="257">
        <f t="shared" si="0"/>
        <v>0</v>
      </c>
      <c r="M17" s="259">
        <f t="shared" si="0"/>
        <v>0</v>
      </c>
      <c r="N17" s="257">
        <f t="shared" si="0"/>
        <v>0</v>
      </c>
      <c r="O17" s="257">
        <f t="shared" si="0"/>
        <v>0</v>
      </c>
      <c r="P17" s="257">
        <f t="shared" si="0"/>
        <v>0</v>
      </c>
      <c r="Q17" s="259">
        <f t="shared" si="0"/>
        <v>0</v>
      </c>
      <c r="R17" s="257">
        <f t="shared" si="0"/>
        <v>0</v>
      </c>
      <c r="S17" s="257">
        <f t="shared" si="0"/>
        <v>0</v>
      </c>
      <c r="T17" s="257">
        <f t="shared" si="0"/>
        <v>0</v>
      </c>
      <c r="U17" s="259">
        <f t="shared" si="0"/>
        <v>0</v>
      </c>
      <c r="V17" s="257">
        <f t="shared" si="0"/>
        <v>0</v>
      </c>
      <c r="W17" s="257">
        <f t="shared" si="0"/>
        <v>0</v>
      </c>
      <c r="X17" s="257">
        <f t="shared" si="0"/>
        <v>0</v>
      </c>
      <c r="Y17" s="259">
        <f t="shared" si="0"/>
        <v>0</v>
      </c>
      <c r="Z17" s="257">
        <f t="shared" si="0"/>
        <v>0</v>
      </c>
      <c r="AA17" s="257">
        <f t="shared" si="0"/>
        <v>0</v>
      </c>
      <c r="AB17" s="257">
        <f t="shared" si="0"/>
        <v>0</v>
      </c>
      <c r="AC17" s="259">
        <f t="shared" si="0"/>
        <v>0</v>
      </c>
      <c r="AD17" s="257">
        <f t="shared" si="0"/>
        <v>0</v>
      </c>
      <c r="AE17" s="257">
        <f t="shared" si="0"/>
        <v>0</v>
      </c>
      <c r="AF17" s="257">
        <f t="shared" si="0"/>
        <v>0</v>
      </c>
      <c r="AG17" s="259">
        <f t="shared" si="0"/>
        <v>0</v>
      </c>
      <c r="AH17" s="257">
        <f t="shared" si="0"/>
        <v>0</v>
      </c>
      <c r="AI17" s="257">
        <f t="shared" si="0"/>
        <v>0</v>
      </c>
      <c r="AJ17" s="257">
        <f t="shared" si="0"/>
        <v>0</v>
      </c>
      <c r="AK17" s="259">
        <f t="shared" si="0"/>
        <v>0</v>
      </c>
      <c r="AL17" s="257">
        <f t="shared" ref="AL17:BI17" si="1">SUM(AL18:AL24)</f>
        <v>0</v>
      </c>
      <c r="AM17" s="257">
        <f t="shared" si="1"/>
        <v>0</v>
      </c>
      <c r="AN17" s="257">
        <f t="shared" si="1"/>
        <v>0</v>
      </c>
      <c r="AO17" s="259">
        <f t="shared" si="1"/>
        <v>0</v>
      </c>
      <c r="AP17" s="257">
        <f t="shared" si="1"/>
        <v>0</v>
      </c>
      <c r="AQ17" s="257">
        <f t="shared" si="1"/>
        <v>0</v>
      </c>
      <c r="AR17" s="257">
        <f t="shared" si="1"/>
        <v>0</v>
      </c>
      <c r="AS17" s="259">
        <f t="shared" si="1"/>
        <v>0</v>
      </c>
      <c r="AT17" s="257">
        <f t="shared" si="1"/>
        <v>0</v>
      </c>
      <c r="AU17" s="257">
        <f t="shared" si="1"/>
        <v>0</v>
      </c>
      <c r="AV17" s="257">
        <f t="shared" si="1"/>
        <v>0</v>
      </c>
      <c r="AW17" s="259">
        <f t="shared" si="1"/>
        <v>0</v>
      </c>
      <c r="AX17" s="257">
        <f t="shared" si="1"/>
        <v>0</v>
      </c>
      <c r="AY17" s="257">
        <f t="shared" si="1"/>
        <v>0</v>
      </c>
      <c r="AZ17" s="257">
        <f t="shared" si="1"/>
        <v>0</v>
      </c>
      <c r="BA17" s="259">
        <f t="shared" si="1"/>
        <v>0</v>
      </c>
      <c r="BB17" s="257">
        <f t="shared" si="1"/>
        <v>0</v>
      </c>
      <c r="BC17" s="257">
        <f t="shared" si="1"/>
        <v>0</v>
      </c>
      <c r="BD17" s="257">
        <f t="shared" si="1"/>
        <v>0</v>
      </c>
      <c r="BE17" s="259">
        <f t="shared" si="1"/>
        <v>0</v>
      </c>
      <c r="BF17" s="257">
        <f t="shared" si="1"/>
        <v>0</v>
      </c>
      <c r="BG17" s="257">
        <f t="shared" si="1"/>
        <v>0</v>
      </c>
      <c r="BH17" s="257">
        <f t="shared" si="1"/>
        <v>0</v>
      </c>
      <c r="BI17" s="261">
        <f t="shared" si="1"/>
        <v>0</v>
      </c>
    </row>
    <row r="18" spans="3:61" ht="22.5">
      <c r="C18" s="67"/>
      <c r="D18" s="177" t="s">
        <v>238</v>
      </c>
      <c r="E18" s="178">
        <v>111</v>
      </c>
      <c r="F18" s="214"/>
      <c r="G18" s="214"/>
      <c r="H18" s="214"/>
      <c r="I18" s="236"/>
      <c r="J18" s="214"/>
      <c r="K18" s="214"/>
      <c r="L18" s="214"/>
      <c r="M18" s="236"/>
      <c r="N18" s="214"/>
      <c r="O18" s="214"/>
      <c r="P18" s="214"/>
      <c r="Q18" s="236"/>
      <c r="R18" s="214"/>
      <c r="S18" s="214"/>
      <c r="T18" s="214"/>
      <c r="U18" s="236"/>
      <c r="V18" s="214"/>
      <c r="W18" s="214"/>
      <c r="X18" s="214"/>
      <c r="Y18" s="236"/>
      <c r="Z18" s="214"/>
      <c r="AA18" s="214"/>
      <c r="AB18" s="214"/>
      <c r="AC18" s="236"/>
      <c r="AD18" s="214"/>
      <c r="AE18" s="214"/>
      <c r="AF18" s="214"/>
      <c r="AG18" s="236"/>
      <c r="AH18" s="214"/>
      <c r="AI18" s="214"/>
      <c r="AJ18" s="214"/>
      <c r="AK18" s="236"/>
      <c r="AL18" s="214"/>
      <c r="AM18" s="214"/>
      <c r="AN18" s="214"/>
      <c r="AO18" s="236"/>
      <c r="AP18" s="214"/>
      <c r="AQ18" s="214"/>
      <c r="AR18" s="214"/>
      <c r="AS18" s="236"/>
      <c r="AT18" s="214"/>
      <c r="AU18" s="214"/>
      <c r="AV18" s="214"/>
      <c r="AW18" s="236"/>
      <c r="AX18" s="214"/>
      <c r="AY18" s="214"/>
      <c r="AZ18" s="214"/>
      <c r="BA18" s="236"/>
      <c r="BB18" s="214"/>
      <c r="BC18" s="214"/>
      <c r="BD18" s="214"/>
      <c r="BE18" s="236"/>
      <c r="BF18" s="214"/>
      <c r="BG18" s="214"/>
      <c r="BH18" s="214"/>
      <c r="BI18" s="221"/>
    </row>
    <row r="19" spans="3:61" ht="22.5">
      <c r="C19" s="67"/>
      <c r="D19" s="177" t="s">
        <v>239</v>
      </c>
      <c r="E19" s="178">
        <v>121</v>
      </c>
      <c r="F19" s="214"/>
      <c r="G19" s="214"/>
      <c r="H19" s="214"/>
      <c r="I19" s="236"/>
      <c r="J19" s="214"/>
      <c r="K19" s="214"/>
      <c r="L19" s="214"/>
      <c r="M19" s="236"/>
      <c r="N19" s="214"/>
      <c r="O19" s="214"/>
      <c r="P19" s="214"/>
      <c r="Q19" s="236"/>
      <c r="R19" s="214"/>
      <c r="S19" s="214"/>
      <c r="T19" s="214"/>
      <c r="U19" s="236"/>
      <c r="V19" s="214"/>
      <c r="W19" s="214"/>
      <c r="X19" s="214"/>
      <c r="Y19" s="236"/>
      <c r="Z19" s="214"/>
      <c r="AA19" s="214"/>
      <c r="AB19" s="214"/>
      <c r="AC19" s="236"/>
      <c r="AD19" s="214"/>
      <c r="AE19" s="214"/>
      <c r="AF19" s="214"/>
      <c r="AG19" s="236"/>
      <c r="AH19" s="214"/>
      <c r="AI19" s="214"/>
      <c r="AJ19" s="214"/>
      <c r="AK19" s="236"/>
      <c r="AL19" s="214"/>
      <c r="AM19" s="214"/>
      <c r="AN19" s="214"/>
      <c r="AO19" s="236"/>
      <c r="AP19" s="214"/>
      <c r="AQ19" s="214"/>
      <c r="AR19" s="214"/>
      <c r="AS19" s="236"/>
      <c r="AT19" s="214"/>
      <c r="AU19" s="214"/>
      <c r="AV19" s="214"/>
      <c r="AW19" s="236"/>
      <c r="AX19" s="214"/>
      <c r="AY19" s="214"/>
      <c r="AZ19" s="214"/>
      <c r="BA19" s="236"/>
      <c r="BB19" s="214"/>
      <c r="BC19" s="214"/>
      <c r="BD19" s="214"/>
      <c r="BE19" s="236"/>
      <c r="BF19" s="214"/>
      <c r="BG19" s="214"/>
      <c r="BH19" s="214"/>
      <c r="BI19" s="221"/>
    </row>
    <row r="20" spans="3:61" ht="15" customHeight="1">
      <c r="C20" s="67"/>
      <c r="D20" s="177" t="s">
        <v>240</v>
      </c>
      <c r="E20" s="178">
        <v>131</v>
      </c>
      <c r="F20" s="214"/>
      <c r="G20" s="214"/>
      <c r="H20" s="214"/>
      <c r="I20" s="236"/>
      <c r="J20" s="214"/>
      <c r="K20" s="214"/>
      <c r="L20" s="214"/>
      <c r="M20" s="236"/>
      <c r="N20" s="214"/>
      <c r="O20" s="214"/>
      <c r="P20" s="214"/>
      <c r="Q20" s="236"/>
      <c r="R20" s="214"/>
      <c r="S20" s="214"/>
      <c r="T20" s="214"/>
      <c r="U20" s="236"/>
      <c r="V20" s="214"/>
      <c r="W20" s="214"/>
      <c r="X20" s="214"/>
      <c r="Y20" s="236"/>
      <c r="Z20" s="214"/>
      <c r="AA20" s="214"/>
      <c r="AB20" s="214"/>
      <c r="AC20" s="236"/>
      <c r="AD20" s="214"/>
      <c r="AE20" s="214"/>
      <c r="AF20" s="214"/>
      <c r="AG20" s="236"/>
      <c r="AH20" s="214"/>
      <c r="AI20" s="214"/>
      <c r="AJ20" s="214"/>
      <c r="AK20" s="236"/>
      <c r="AL20" s="214"/>
      <c r="AM20" s="214"/>
      <c r="AN20" s="214"/>
      <c r="AO20" s="236"/>
      <c r="AP20" s="214"/>
      <c r="AQ20" s="214"/>
      <c r="AR20" s="214"/>
      <c r="AS20" s="236"/>
      <c r="AT20" s="214"/>
      <c r="AU20" s="214"/>
      <c r="AV20" s="214"/>
      <c r="AW20" s="236"/>
      <c r="AX20" s="214"/>
      <c r="AY20" s="214"/>
      <c r="AZ20" s="214"/>
      <c r="BA20" s="236"/>
      <c r="BB20" s="214"/>
      <c r="BC20" s="214"/>
      <c r="BD20" s="214"/>
      <c r="BE20" s="236"/>
      <c r="BF20" s="214"/>
      <c r="BG20" s="214"/>
      <c r="BH20" s="214"/>
      <c r="BI20" s="221"/>
    </row>
    <row r="21" spans="3:61" ht="15" customHeight="1">
      <c r="C21" s="67"/>
      <c r="D21" s="177" t="s">
        <v>242</v>
      </c>
      <c r="E21" s="178">
        <v>141</v>
      </c>
      <c r="F21" s="214"/>
      <c r="G21" s="214"/>
      <c r="H21" s="214"/>
      <c r="I21" s="236"/>
      <c r="J21" s="214"/>
      <c r="K21" s="214"/>
      <c r="L21" s="214"/>
      <c r="M21" s="236"/>
      <c r="N21" s="214"/>
      <c r="O21" s="214"/>
      <c r="P21" s="214"/>
      <c r="Q21" s="236"/>
      <c r="R21" s="214"/>
      <c r="S21" s="214"/>
      <c r="T21" s="214"/>
      <c r="U21" s="236"/>
      <c r="V21" s="214"/>
      <c r="W21" s="214"/>
      <c r="X21" s="214"/>
      <c r="Y21" s="236"/>
      <c r="Z21" s="214"/>
      <c r="AA21" s="214"/>
      <c r="AB21" s="214"/>
      <c r="AC21" s="236"/>
      <c r="AD21" s="214"/>
      <c r="AE21" s="214"/>
      <c r="AF21" s="214"/>
      <c r="AG21" s="236"/>
      <c r="AH21" s="214"/>
      <c r="AI21" s="214"/>
      <c r="AJ21" s="214"/>
      <c r="AK21" s="236"/>
      <c r="AL21" s="214"/>
      <c r="AM21" s="214"/>
      <c r="AN21" s="214"/>
      <c r="AO21" s="236"/>
      <c r="AP21" s="214"/>
      <c r="AQ21" s="214"/>
      <c r="AR21" s="214"/>
      <c r="AS21" s="236"/>
      <c r="AT21" s="214"/>
      <c r="AU21" s="214"/>
      <c r="AV21" s="214"/>
      <c r="AW21" s="236"/>
      <c r="AX21" s="214"/>
      <c r="AY21" s="214"/>
      <c r="AZ21" s="214"/>
      <c r="BA21" s="236"/>
      <c r="BB21" s="214"/>
      <c r="BC21" s="214"/>
      <c r="BD21" s="214"/>
      <c r="BE21" s="236"/>
      <c r="BF21" s="214"/>
      <c r="BG21" s="214"/>
      <c r="BH21" s="214"/>
      <c r="BI21" s="221"/>
    </row>
    <row r="22" spans="3:61" ht="15" customHeight="1">
      <c r="C22" s="67"/>
      <c r="D22" s="177" t="s">
        <v>243</v>
      </c>
      <c r="E22" s="178">
        <v>151</v>
      </c>
      <c r="F22" s="214"/>
      <c r="G22" s="214"/>
      <c r="H22" s="214"/>
      <c r="I22" s="236"/>
      <c r="J22" s="214"/>
      <c r="K22" s="214"/>
      <c r="L22" s="214"/>
      <c r="M22" s="236"/>
      <c r="N22" s="214"/>
      <c r="O22" s="214"/>
      <c r="P22" s="214"/>
      <c r="Q22" s="236"/>
      <c r="R22" s="214"/>
      <c r="S22" s="214"/>
      <c r="T22" s="214"/>
      <c r="U22" s="236"/>
      <c r="V22" s="214"/>
      <c r="W22" s="214"/>
      <c r="X22" s="214"/>
      <c r="Y22" s="236"/>
      <c r="Z22" s="214"/>
      <c r="AA22" s="214"/>
      <c r="AB22" s="214"/>
      <c r="AC22" s="236"/>
      <c r="AD22" s="214"/>
      <c r="AE22" s="214"/>
      <c r="AF22" s="214"/>
      <c r="AG22" s="236"/>
      <c r="AH22" s="214"/>
      <c r="AI22" s="214"/>
      <c r="AJ22" s="214"/>
      <c r="AK22" s="236"/>
      <c r="AL22" s="214"/>
      <c r="AM22" s="214"/>
      <c r="AN22" s="214"/>
      <c r="AO22" s="236"/>
      <c r="AP22" s="214"/>
      <c r="AQ22" s="214"/>
      <c r="AR22" s="214"/>
      <c r="AS22" s="236"/>
      <c r="AT22" s="214"/>
      <c r="AU22" s="214"/>
      <c r="AV22" s="214"/>
      <c r="AW22" s="236"/>
      <c r="AX22" s="214"/>
      <c r="AY22" s="214"/>
      <c r="AZ22" s="214"/>
      <c r="BA22" s="236"/>
      <c r="BB22" s="214"/>
      <c r="BC22" s="214"/>
      <c r="BD22" s="214"/>
      <c r="BE22" s="236"/>
      <c r="BF22" s="214"/>
      <c r="BG22" s="214"/>
      <c r="BH22" s="214"/>
      <c r="BI22" s="221"/>
    </row>
    <row r="23" spans="3:61" ht="15" customHeight="1">
      <c r="C23" s="67"/>
      <c r="D23" s="177" t="s">
        <v>244</v>
      </c>
      <c r="E23" s="178">
        <v>161</v>
      </c>
      <c r="F23" s="214"/>
      <c r="G23" s="214"/>
      <c r="H23" s="214"/>
      <c r="I23" s="236"/>
      <c r="J23" s="214"/>
      <c r="K23" s="214"/>
      <c r="L23" s="214"/>
      <c r="M23" s="236"/>
      <c r="N23" s="214"/>
      <c r="O23" s="214"/>
      <c r="P23" s="214"/>
      <c r="Q23" s="236"/>
      <c r="R23" s="214"/>
      <c r="S23" s="214"/>
      <c r="T23" s="214"/>
      <c r="U23" s="236"/>
      <c r="V23" s="214"/>
      <c r="W23" s="214"/>
      <c r="X23" s="214"/>
      <c r="Y23" s="236"/>
      <c r="Z23" s="214"/>
      <c r="AA23" s="214"/>
      <c r="AB23" s="214"/>
      <c r="AC23" s="236"/>
      <c r="AD23" s="214"/>
      <c r="AE23" s="214"/>
      <c r="AF23" s="214"/>
      <c r="AG23" s="236"/>
      <c r="AH23" s="214"/>
      <c r="AI23" s="214"/>
      <c r="AJ23" s="214"/>
      <c r="AK23" s="236"/>
      <c r="AL23" s="214"/>
      <c r="AM23" s="214"/>
      <c r="AN23" s="214"/>
      <c r="AO23" s="236"/>
      <c r="AP23" s="214"/>
      <c r="AQ23" s="214"/>
      <c r="AR23" s="214"/>
      <c r="AS23" s="236"/>
      <c r="AT23" s="214"/>
      <c r="AU23" s="214"/>
      <c r="AV23" s="214"/>
      <c r="AW23" s="236"/>
      <c r="AX23" s="214"/>
      <c r="AY23" s="214"/>
      <c r="AZ23" s="214"/>
      <c r="BA23" s="236"/>
      <c r="BB23" s="214"/>
      <c r="BC23" s="214"/>
      <c r="BD23" s="214"/>
      <c r="BE23" s="236"/>
      <c r="BF23" s="214"/>
      <c r="BG23" s="214"/>
      <c r="BH23" s="214"/>
      <c r="BI23" s="221"/>
    </row>
    <row r="24" spans="3:61" ht="15" customHeight="1">
      <c r="C24" s="67"/>
      <c r="D24" s="177" t="s">
        <v>241</v>
      </c>
      <c r="E24" s="178">
        <v>171</v>
      </c>
      <c r="F24" s="214"/>
      <c r="G24" s="214"/>
      <c r="H24" s="214"/>
      <c r="I24" s="236"/>
      <c r="J24" s="214"/>
      <c r="K24" s="214"/>
      <c r="L24" s="214"/>
      <c r="M24" s="236"/>
      <c r="N24" s="214"/>
      <c r="O24" s="214"/>
      <c r="P24" s="214"/>
      <c r="Q24" s="236"/>
      <c r="R24" s="214"/>
      <c r="S24" s="214"/>
      <c r="T24" s="214"/>
      <c r="U24" s="236"/>
      <c r="V24" s="214"/>
      <c r="W24" s="214"/>
      <c r="X24" s="214"/>
      <c r="Y24" s="236"/>
      <c r="Z24" s="214"/>
      <c r="AA24" s="214"/>
      <c r="AB24" s="214"/>
      <c r="AC24" s="236"/>
      <c r="AD24" s="214"/>
      <c r="AE24" s="214"/>
      <c r="AF24" s="214"/>
      <c r="AG24" s="236"/>
      <c r="AH24" s="214"/>
      <c r="AI24" s="214"/>
      <c r="AJ24" s="214"/>
      <c r="AK24" s="236"/>
      <c r="AL24" s="214"/>
      <c r="AM24" s="214"/>
      <c r="AN24" s="214"/>
      <c r="AO24" s="236"/>
      <c r="AP24" s="214"/>
      <c r="AQ24" s="214"/>
      <c r="AR24" s="214"/>
      <c r="AS24" s="236"/>
      <c r="AT24" s="214"/>
      <c r="AU24" s="214"/>
      <c r="AV24" s="214"/>
      <c r="AW24" s="236"/>
      <c r="AX24" s="214"/>
      <c r="AY24" s="214"/>
      <c r="AZ24" s="214"/>
      <c r="BA24" s="236"/>
      <c r="BB24" s="214"/>
      <c r="BC24" s="214"/>
      <c r="BD24" s="214"/>
      <c r="BE24" s="236"/>
      <c r="BF24" s="214"/>
      <c r="BG24" s="214"/>
      <c r="BH24" s="214"/>
      <c r="BI24" s="221"/>
    </row>
    <row r="25" spans="3:61" ht="33.75">
      <c r="C25" s="67"/>
      <c r="D25" s="177" t="s">
        <v>245</v>
      </c>
      <c r="E25" s="178">
        <v>200</v>
      </c>
      <c r="F25" s="257">
        <f t="shared" ref="F25:AK25" si="2">SUM(F26:F32)</f>
        <v>0</v>
      </c>
      <c r="G25" s="257">
        <f t="shared" si="2"/>
        <v>0</v>
      </c>
      <c r="H25" s="257">
        <f t="shared" si="2"/>
        <v>0</v>
      </c>
      <c r="I25" s="259">
        <f t="shared" si="2"/>
        <v>0</v>
      </c>
      <c r="J25" s="257">
        <f t="shared" si="2"/>
        <v>0</v>
      </c>
      <c r="K25" s="257">
        <f t="shared" si="2"/>
        <v>0</v>
      </c>
      <c r="L25" s="257">
        <f t="shared" si="2"/>
        <v>0</v>
      </c>
      <c r="M25" s="259">
        <f t="shared" si="2"/>
        <v>0</v>
      </c>
      <c r="N25" s="257">
        <f t="shared" si="2"/>
        <v>0</v>
      </c>
      <c r="O25" s="257">
        <f t="shared" si="2"/>
        <v>0</v>
      </c>
      <c r="P25" s="257">
        <f t="shared" si="2"/>
        <v>0</v>
      </c>
      <c r="Q25" s="259">
        <f t="shared" si="2"/>
        <v>0</v>
      </c>
      <c r="R25" s="257">
        <f t="shared" si="2"/>
        <v>0</v>
      </c>
      <c r="S25" s="257">
        <f t="shared" si="2"/>
        <v>0</v>
      </c>
      <c r="T25" s="257">
        <f t="shared" si="2"/>
        <v>0</v>
      </c>
      <c r="U25" s="259">
        <f t="shared" si="2"/>
        <v>0</v>
      </c>
      <c r="V25" s="257">
        <f t="shared" si="2"/>
        <v>0</v>
      </c>
      <c r="W25" s="257">
        <f t="shared" si="2"/>
        <v>0</v>
      </c>
      <c r="X25" s="257">
        <f t="shared" si="2"/>
        <v>0</v>
      </c>
      <c r="Y25" s="259">
        <f t="shared" si="2"/>
        <v>0</v>
      </c>
      <c r="Z25" s="257">
        <f t="shared" si="2"/>
        <v>0</v>
      </c>
      <c r="AA25" s="257">
        <f t="shared" si="2"/>
        <v>0</v>
      </c>
      <c r="AB25" s="257">
        <f t="shared" si="2"/>
        <v>0</v>
      </c>
      <c r="AC25" s="259">
        <f t="shared" si="2"/>
        <v>0</v>
      </c>
      <c r="AD25" s="257">
        <f t="shared" si="2"/>
        <v>0</v>
      </c>
      <c r="AE25" s="257">
        <f t="shared" si="2"/>
        <v>0</v>
      </c>
      <c r="AF25" s="257">
        <f t="shared" si="2"/>
        <v>0</v>
      </c>
      <c r="AG25" s="259">
        <f t="shared" si="2"/>
        <v>0</v>
      </c>
      <c r="AH25" s="257">
        <f t="shared" si="2"/>
        <v>0</v>
      </c>
      <c r="AI25" s="257">
        <f t="shared" si="2"/>
        <v>0</v>
      </c>
      <c r="AJ25" s="257">
        <f t="shared" si="2"/>
        <v>0</v>
      </c>
      <c r="AK25" s="259">
        <f t="shared" si="2"/>
        <v>0</v>
      </c>
      <c r="AL25" s="257">
        <f t="shared" ref="AL25:BI25" si="3">SUM(AL26:AL32)</f>
        <v>0</v>
      </c>
      <c r="AM25" s="257">
        <f t="shared" si="3"/>
        <v>0</v>
      </c>
      <c r="AN25" s="257">
        <f t="shared" si="3"/>
        <v>0</v>
      </c>
      <c r="AO25" s="259">
        <f t="shared" si="3"/>
        <v>0</v>
      </c>
      <c r="AP25" s="257">
        <f t="shared" si="3"/>
        <v>0</v>
      </c>
      <c r="AQ25" s="257">
        <f t="shared" si="3"/>
        <v>0</v>
      </c>
      <c r="AR25" s="257">
        <f t="shared" si="3"/>
        <v>0</v>
      </c>
      <c r="AS25" s="259">
        <f t="shared" si="3"/>
        <v>0</v>
      </c>
      <c r="AT25" s="257">
        <f t="shared" si="3"/>
        <v>0</v>
      </c>
      <c r="AU25" s="257">
        <f t="shared" si="3"/>
        <v>0</v>
      </c>
      <c r="AV25" s="257">
        <f t="shared" si="3"/>
        <v>0</v>
      </c>
      <c r="AW25" s="259">
        <f t="shared" si="3"/>
        <v>0</v>
      </c>
      <c r="AX25" s="257">
        <f t="shared" si="3"/>
        <v>0</v>
      </c>
      <c r="AY25" s="257">
        <f t="shared" si="3"/>
        <v>0</v>
      </c>
      <c r="AZ25" s="257">
        <f t="shared" si="3"/>
        <v>0</v>
      </c>
      <c r="BA25" s="259">
        <f t="shared" si="3"/>
        <v>0</v>
      </c>
      <c r="BB25" s="257">
        <f t="shared" si="3"/>
        <v>0</v>
      </c>
      <c r="BC25" s="257">
        <f t="shared" si="3"/>
        <v>0</v>
      </c>
      <c r="BD25" s="257">
        <f t="shared" si="3"/>
        <v>0</v>
      </c>
      <c r="BE25" s="259">
        <f t="shared" si="3"/>
        <v>0</v>
      </c>
      <c r="BF25" s="257">
        <f t="shared" si="3"/>
        <v>0</v>
      </c>
      <c r="BG25" s="257">
        <f t="shared" si="3"/>
        <v>0</v>
      </c>
      <c r="BH25" s="257">
        <f t="shared" si="3"/>
        <v>0</v>
      </c>
      <c r="BI25" s="261">
        <f t="shared" si="3"/>
        <v>0</v>
      </c>
    </row>
    <row r="26" spans="3:61" ht="22.5">
      <c r="C26" s="67"/>
      <c r="D26" s="177" t="s">
        <v>238</v>
      </c>
      <c r="E26" s="178">
        <v>211</v>
      </c>
      <c r="F26" s="214"/>
      <c r="G26" s="214"/>
      <c r="H26" s="214"/>
      <c r="I26" s="236"/>
      <c r="J26" s="214"/>
      <c r="K26" s="214"/>
      <c r="L26" s="214"/>
      <c r="M26" s="236"/>
      <c r="N26" s="214"/>
      <c r="O26" s="214"/>
      <c r="P26" s="214"/>
      <c r="Q26" s="236"/>
      <c r="R26" s="214"/>
      <c r="S26" s="214"/>
      <c r="T26" s="214"/>
      <c r="U26" s="236"/>
      <c r="V26" s="214"/>
      <c r="W26" s="214"/>
      <c r="X26" s="214"/>
      <c r="Y26" s="236"/>
      <c r="Z26" s="214"/>
      <c r="AA26" s="214"/>
      <c r="AB26" s="214"/>
      <c r="AC26" s="236"/>
      <c r="AD26" s="214"/>
      <c r="AE26" s="214"/>
      <c r="AF26" s="214"/>
      <c r="AG26" s="236"/>
      <c r="AH26" s="214"/>
      <c r="AI26" s="214"/>
      <c r="AJ26" s="214"/>
      <c r="AK26" s="236"/>
      <c r="AL26" s="214"/>
      <c r="AM26" s="214"/>
      <c r="AN26" s="214"/>
      <c r="AO26" s="236"/>
      <c r="AP26" s="214"/>
      <c r="AQ26" s="214"/>
      <c r="AR26" s="214"/>
      <c r="AS26" s="236"/>
      <c r="AT26" s="214"/>
      <c r="AU26" s="214"/>
      <c r="AV26" s="214"/>
      <c r="AW26" s="236"/>
      <c r="AX26" s="214"/>
      <c r="AY26" s="214"/>
      <c r="AZ26" s="214"/>
      <c r="BA26" s="236"/>
      <c r="BB26" s="214"/>
      <c r="BC26" s="214"/>
      <c r="BD26" s="214"/>
      <c r="BE26" s="236"/>
      <c r="BF26" s="214"/>
      <c r="BG26" s="214"/>
      <c r="BH26" s="214"/>
      <c r="BI26" s="221"/>
    </row>
    <row r="27" spans="3:61" ht="22.5">
      <c r="C27" s="67"/>
      <c r="D27" s="177" t="s">
        <v>239</v>
      </c>
      <c r="E27" s="178">
        <v>221</v>
      </c>
      <c r="F27" s="214"/>
      <c r="G27" s="214"/>
      <c r="H27" s="214"/>
      <c r="I27" s="236"/>
      <c r="J27" s="214"/>
      <c r="K27" s="214"/>
      <c r="L27" s="214"/>
      <c r="M27" s="236"/>
      <c r="N27" s="214"/>
      <c r="O27" s="214"/>
      <c r="P27" s="214"/>
      <c r="Q27" s="236"/>
      <c r="R27" s="214"/>
      <c r="S27" s="214"/>
      <c r="T27" s="214"/>
      <c r="U27" s="236"/>
      <c r="V27" s="214"/>
      <c r="W27" s="214"/>
      <c r="X27" s="214"/>
      <c r="Y27" s="236"/>
      <c r="Z27" s="214"/>
      <c r="AA27" s="214"/>
      <c r="AB27" s="214"/>
      <c r="AC27" s="236"/>
      <c r="AD27" s="214"/>
      <c r="AE27" s="214"/>
      <c r="AF27" s="214"/>
      <c r="AG27" s="236"/>
      <c r="AH27" s="214"/>
      <c r="AI27" s="214"/>
      <c r="AJ27" s="214"/>
      <c r="AK27" s="236"/>
      <c r="AL27" s="214"/>
      <c r="AM27" s="214"/>
      <c r="AN27" s="214"/>
      <c r="AO27" s="236"/>
      <c r="AP27" s="214"/>
      <c r="AQ27" s="214"/>
      <c r="AR27" s="214"/>
      <c r="AS27" s="236"/>
      <c r="AT27" s="214"/>
      <c r="AU27" s="214"/>
      <c r="AV27" s="214"/>
      <c r="AW27" s="236"/>
      <c r="AX27" s="214"/>
      <c r="AY27" s="214"/>
      <c r="AZ27" s="214"/>
      <c r="BA27" s="236"/>
      <c r="BB27" s="214"/>
      <c r="BC27" s="214"/>
      <c r="BD27" s="214"/>
      <c r="BE27" s="236"/>
      <c r="BF27" s="214"/>
      <c r="BG27" s="214"/>
      <c r="BH27" s="214"/>
      <c r="BI27" s="221"/>
    </row>
    <row r="28" spans="3:61" ht="15" customHeight="1">
      <c r="C28" s="67"/>
      <c r="D28" s="177" t="s">
        <v>240</v>
      </c>
      <c r="E28" s="178">
        <v>231</v>
      </c>
      <c r="F28" s="214"/>
      <c r="G28" s="214"/>
      <c r="H28" s="214"/>
      <c r="I28" s="236"/>
      <c r="J28" s="214"/>
      <c r="K28" s="214"/>
      <c r="L28" s="214"/>
      <c r="M28" s="236"/>
      <c r="N28" s="214"/>
      <c r="O28" s="214"/>
      <c r="P28" s="214"/>
      <c r="Q28" s="236"/>
      <c r="R28" s="214"/>
      <c r="S28" s="214"/>
      <c r="T28" s="214"/>
      <c r="U28" s="236"/>
      <c r="V28" s="214"/>
      <c r="W28" s="214"/>
      <c r="X28" s="214"/>
      <c r="Y28" s="236"/>
      <c r="Z28" s="214"/>
      <c r="AA28" s="214"/>
      <c r="AB28" s="214"/>
      <c r="AC28" s="236"/>
      <c r="AD28" s="214"/>
      <c r="AE28" s="214"/>
      <c r="AF28" s="214"/>
      <c r="AG28" s="236"/>
      <c r="AH28" s="214"/>
      <c r="AI28" s="214"/>
      <c r="AJ28" s="214"/>
      <c r="AK28" s="236"/>
      <c r="AL28" s="214"/>
      <c r="AM28" s="214"/>
      <c r="AN28" s="214"/>
      <c r="AO28" s="236"/>
      <c r="AP28" s="214"/>
      <c r="AQ28" s="214"/>
      <c r="AR28" s="214"/>
      <c r="AS28" s="236"/>
      <c r="AT28" s="214"/>
      <c r="AU28" s="214"/>
      <c r="AV28" s="214"/>
      <c r="AW28" s="236"/>
      <c r="AX28" s="214"/>
      <c r="AY28" s="214"/>
      <c r="AZ28" s="214"/>
      <c r="BA28" s="236"/>
      <c r="BB28" s="214"/>
      <c r="BC28" s="214"/>
      <c r="BD28" s="214"/>
      <c r="BE28" s="236"/>
      <c r="BF28" s="214"/>
      <c r="BG28" s="214"/>
      <c r="BH28" s="214"/>
      <c r="BI28" s="221"/>
    </row>
    <row r="29" spans="3:61" ht="15" customHeight="1">
      <c r="C29" s="67"/>
      <c r="D29" s="177" t="s">
        <v>242</v>
      </c>
      <c r="E29" s="178">
        <v>241</v>
      </c>
      <c r="F29" s="214"/>
      <c r="G29" s="214"/>
      <c r="H29" s="214"/>
      <c r="I29" s="236"/>
      <c r="J29" s="214"/>
      <c r="K29" s="214"/>
      <c r="L29" s="214"/>
      <c r="M29" s="236"/>
      <c r="N29" s="214"/>
      <c r="O29" s="214"/>
      <c r="P29" s="214"/>
      <c r="Q29" s="236"/>
      <c r="R29" s="214"/>
      <c r="S29" s="214"/>
      <c r="T29" s="214"/>
      <c r="U29" s="236"/>
      <c r="V29" s="214"/>
      <c r="W29" s="214"/>
      <c r="X29" s="214"/>
      <c r="Y29" s="236"/>
      <c r="Z29" s="214"/>
      <c r="AA29" s="214"/>
      <c r="AB29" s="214"/>
      <c r="AC29" s="236"/>
      <c r="AD29" s="214"/>
      <c r="AE29" s="214"/>
      <c r="AF29" s="214"/>
      <c r="AG29" s="236"/>
      <c r="AH29" s="214"/>
      <c r="AI29" s="214"/>
      <c r="AJ29" s="214"/>
      <c r="AK29" s="236"/>
      <c r="AL29" s="214"/>
      <c r="AM29" s="214"/>
      <c r="AN29" s="214"/>
      <c r="AO29" s="236"/>
      <c r="AP29" s="214"/>
      <c r="AQ29" s="214"/>
      <c r="AR29" s="214"/>
      <c r="AS29" s="236"/>
      <c r="AT29" s="214"/>
      <c r="AU29" s="214"/>
      <c r="AV29" s="214"/>
      <c r="AW29" s="236"/>
      <c r="AX29" s="214"/>
      <c r="AY29" s="214"/>
      <c r="AZ29" s="214"/>
      <c r="BA29" s="236"/>
      <c r="BB29" s="214"/>
      <c r="BC29" s="214"/>
      <c r="BD29" s="214"/>
      <c r="BE29" s="236"/>
      <c r="BF29" s="214"/>
      <c r="BG29" s="214"/>
      <c r="BH29" s="214"/>
      <c r="BI29" s="221"/>
    </row>
    <row r="30" spans="3:61" ht="15" customHeight="1">
      <c r="C30" s="67"/>
      <c r="D30" s="177" t="s">
        <v>243</v>
      </c>
      <c r="E30" s="178">
        <v>251</v>
      </c>
      <c r="F30" s="214"/>
      <c r="G30" s="214"/>
      <c r="H30" s="214"/>
      <c r="I30" s="236"/>
      <c r="J30" s="214"/>
      <c r="K30" s="214"/>
      <c r="L30" s="214"/>
      <c r="M30" s="236"/>
      <c r="N30" s="214"/>
      <c r="O30" s="214"/>
      <c r="P30" s="214"/>
      <c r="Q30" s="236"/>
      <c r="R30" s="214"/>
      <c r="S30" s="214"/>
      <c r="T30" s="214"/>
      <c r="U30" s="236"/>
      <c r="V30" s="214"/>
      <c r="W30" s="214"/>
      <c r="X30" s="214"/>
      <c r="Y30" s="236"/>
      <c r="Z30" s="214"/>
      <c r="AA30" s="214"/>
      <c r="AB30" s="214"/>
      <c r="AC30" s="236"/>
      <c r="AD30" s="214"/>
      <c r="AE30" s="214"/>
      <c r="AF30" s="214"/>
      <c r="AG30" s="236"/>
      <c r="AH30" s="214"/>
      <c r="AI30" s="214"/>
      <c r="AJ30" s="214"/>
      <c r="AK30" s="236"/>
      <c r="AL30" s="214"/>
      <c r="AM30" s="214"/>
      <c r="AN30" s="214"/>
      <c r="AO30" s="236"/>
      <c r="AP30" s="214"/>
      <c r="AQ30" s="214"/>
      <c r="AR30" s="214"/>
      <c r="AS30" s="236"/>
      <c r="AT30" s="214"/>
      <c r="AU30" s="214"/>
      <c r="AV30" s="214"/>
      <c r="AW30" s="236"/>
      <c r="AX30" s="214"/>
      <c r="AY30" s="214"/>
      <c r="AZ30" s="214"/>
      <c r="BA30" s="236"/>
      <c r="BB30" s="214"/>
      <c r="BC30" s="214"/>
      <c r="BD30" s="214"/>
      <c r="BE30" s="236"/>
      <c r="BF30" s="214"/>
      <c r="BG30" s="214"/>
      <c r="BH30" s="214"/>
      <c r="BI30" s="221"/>
    </row>
    <row r="31" spans="3:61" ht="15" customHeight="1">
      <c r="C31" s="67"/>
      <c r="D31" s="177" t="s">
        <v>244</v>
      </c>
      <c r="E31" s="178">
        <v>261</v>
      </c>
      <c r="F31" s="214"/>
      <c r="G31" s="214"/>
      <c r="H31" s="214"/>
      <c r="I31" s="236"/>
      <c r="J31" s="214"/>
      <c r="K31" s="214"/>
      <c r="L31" s="214"/>
      <c r="M31" s="236"/>
      <c r="N31" s="214"/>
      <c r="O31" s="214"/>
      <c r="P31" s="214"/>
      <c r="Q31" s="236"/>
      <c r="R31" s="214"/>
      <c r="S31" s="214"/>
      <c r="T31" s="214"/>
      <c r="U31" s="236"/>
      <c r="V31" s="214"/>
      <c r="W31" s="214"/>
      <c r="X31" s="214"/>
      <c r="Y31" s="236"/>
      <c r="Z31" s="214"/>
      <c r="AA31" s="214"/>
      <c r="AB31" s="214"/>
      <c r="AC31" s="236"/>
      <c r="AD31" s="214"/>
      <c r="AE31" s="214"/>
      <c r="AF31" s="214"/>
      <c r="AG31" s="236"/>
      <c r="AH31" s="214"/>
      <c r="AI31" s="214"/>
      <c r="AJ31" s="214"/>
      <c r="AK31" s="236"/>
      <c r="AL31" s="214"/>
      <c r="AM31" s="214"/>
      <c r="AN31" s="214"/>
      <c r="AO31" s="236"/>
      <c r="AP31" s="214"/>
      <c r="AQ31" s="214"/>
      <c r="AR31" s="214"/>
      <c r="AS31" s="236"/>
      <c r="AT31" s="214"/>
      <c r="AU31" s="214"/>
      <c r="AV31" s="214"/>
      <c r="AW31" s="236"/>
      <c r="AX31" s="214"/>
      <c r="AY31" s="214"/>
      <c r="AZ31" s="214"/>
      <c r="BA31" s="236"/>
      <c r="BB31" s="214"/>
      <c r="BC31" s="214"/>
      <c r="BD31" s="214"/>
      <c r="BE31" s="236"/>
      <c r="BF31" s="214"/>
      <c r="BG31" s="214"/>
      <c r="BH31" s="214"/>
      <c r="BI31" s="221"/>
    </row>
    <row r="32" spans="3:61" ht="15" customHeight="1">
      <c r="C32" s="67"/>
      <c r="D32" s="177" t="s">
        <v>241</v>
      </c>
      <c r="E32" s="178">
        <v>271</v>
      </c>
      <c r="F32" s="214"/>
      <c r="G32" s="214"/>
      <c r="H32" s="214"/>
      <c r="I32" s="236"/>
      <c r="J32" s="214"/>
      <c r="K32" s="214"/>
      <c r="L32" s="214"/>
      <c r="M32" s="236"/>
      <c r="N32" s="214"/>
      <c r="O32" s="214"/>
      <c r="P32" s="214"/>
      <c r="Q32" s="236"/>
      <c r="R32" s="214"/>
      <c r="S32" s="214"/>
      <c r="T32" s="214"/>
      <c r="U32" s="236"/>
      <c r="V32" s="214"/>
      <c r="W32" s="214"/>
      <c r="X32" s="214"/>
      <c r="Y32" s="236"/>
      <c r="Z32" s="214"/>
      <c r="AA32" s="214"/>
      <c r="AB32" s="214"/>
      <c r="AC32" s="236"/>
      <c r="AD32" s="214"/>
      <c r="AE32" s="214"/>
      <c r="AF32" s="214"/>
      <c r="AG32" s="236"/>
      <c r="AH32" s="214"/>
      <c r="AI32" s="214"/>
      <c r="AJ32" s="214"/>
      <c r="AK32" s="236"/>
      <c r="AL32" s="214"/>
      <c r="AM32" s="214"/>
      <c r="AN32" s="214"/>
      <c r="AO32" s="236"/>
      <c r="AP32" s="214"/>
      <c r="AQ32" s="214"/>
      <c r="AR32" s="214"/>
      <c r="AS32" s="236"/>
      <c r="AT32" s="214"/>
      <c r="AU32" s="214"/>
      <c r="AV32" s="214"/>
      <c r="AW32" s="236"/>
      <c r="AX32" s="214"/>
      <c r="AY32" s="214"/>
      <c r="AZ32" s="214"/>
      <c r="BA32" s="236"/>
      <c r="BB32" s="214"/>
      <c r="BC32" s="214"/>
      <c r="BD32" s="214"/>
      <c r="BE32" s="236"/>
      <c r="BF32" s="214"/>
      <c r="BG32" s="214"/>
      <c r="BH32" s="214"/>
      <c r="BI32" s="221"/>
    </row>
    <row r="33" spans="3:61" ht="33.75">
      <c r="C33" s="67"/>
      <c r="D33" s="177" t="s">
        <v>247</v>
      </c>
      <c r="E33" s="178">
        <v>300</v>
      </c>
      <c r="F33" s="257">
        <f t="shared" ref="F33:AK33" si="4">SUM(F34:F40)</f>
        <v>0</v>
      </c>
      <c r="G33" s="257">
        <f t="shared" si="4"/>
        <v>0</v>
      </c>
      <c r="H33" s="257">
        <f t="shared" si="4"/>
        <v>0</v>
      </c>
      <c r="I33" s="259">
        <f t="shared" si="4"/>
        <v>0</v>
      </c>
      <c r="J33" s="257">
        <f t="shared" si="4"/>
        <v>0</v>
      </c>
      <c r="K33" s="257">
        <f t="shared" si="4"/>
        <v>0</v>
      </c>
      <c r="L33" s="257">
        <f t="shared" si="4"/>
        <v>0</v>
      </c>
      <c r="M33" s="259">
        <f t="shared" si="4"/>
        <v>0</v>
      </c>
      <c r="N33" s="257">
        <f t="shared" si="4"/>
        <v>0</v>
      </c>
      <c r="O33" s="257">
        <f t="shared" si="4"/>
        <v>0</v>
      </c>
      <c r="P33" s="257">
        <f t="shared" si="4"/>
        <v>0</v>
      </c>
      <c r="Q33" s="259">
        <f t="shared" si="4"/>
        <v>0</v>
      </c>
      <c r="R33" s="257">
        <f t="shared" si="4"/>
        <v>0</v>
      </c>
      <c r="S33" s="257">
        <f t="shared" si="4"/>
        <v>0</v>
      </c>
      <c r="T33" s="257">
        <f t="shared" si="4"/>
        <v>0</v>
      </c>
      <c r="U33" s="259">
        <f t="shared" si="4"/>
        <v>0</v>
      </c>
      <c r="V33" s="257">
        <f t="shared" si="4"/>
        <v>0</v>
      </c>
      <c r="W33" s="257">
        <f t="shared" si="4"/>
        <v>0</v>
      </c>
      <c r="X33" s="257">
        <f t="shared" si="4"/>
        <v>0</v>
      </c>
      <c r="Y33" s="259">
        <f t="shared" si="4"/>
        <v>0</v>
      </c>
      <c r="Z33" s="257">
        <f t="shared" si="4"/>
        <v>0</v>
      </c>
      <c r="AA33" s="257">
        <f t="shared" si="4"/>
        <v>0</v>
      </c>
      <c r="AB33" s="257">
        <f t="shared" si="4"/>
        <v>0</v>
      </c>
      <c r="AC33" s="259">
        <f t="shared" si="4"/>
        <v>0</v>
      </c>
      <c r="AD33" s="257">
        <f t="shared" si="4"/>
        <v>0</v>
      </c>
      <c r="AE33" s="257">
        <f t="shared" si="4"/>
        <v>0</v>
      </c>
      <c r="AF33" s="257">
        <f t="shared" si="4"/>
        <v>0</v>
      </c>
      <c r="AG33" s="259">
        <f t="shared" si="4"/>
        <v>0</v>
      </c>
      <c r="AH33" s="257">
        <f t="shared" si="4"/>
        <v>0</v>
      </c>
      <c r="AI33" s="257">
        <f t="shared" si="4"/>
        <v>0</v>
      </c>
      <c r="AJ33" s="257">
        <f t="shared" si="4"/>
        <v>0</v>
      </c>
      <c r="AK33" s="259">
        <f t="shared" si="4"/>
        <v>0</v>
      </c>
      <c r="AL33" s="257">
        <f t="shared" ref="AL33:BI33" si="5">SUM(AL34:AL40)</f>
        <v>0</v>
      </c>
      <c r="AM33" s="257">
        <f t="shared" si="5"/>
        <v>0</v>
      </c>
      <c r="AN33" s="257">
        <f t="shared" si="5"/>
        <v>0</v>
      </c>
      <c r="AO33" s="259">
        <f t="shared" si="5"/>
        <v>0</v>
      </c>
      <c r="AP33" s="257">
        <f t="shared" si="5"/>
        <v>0</v>
      </c>
      <c r="AQ33" s="257">
        <f t="shared" si="5"/>
        <v>0</v>
      </c>
      <c r="AR33" s="257">
        <f t="shared" si="5"/>
        <v>0</v>
      </c>
      <c r="AS33" s="259">
        <f t="shared" si="5"/>
        <v>0</v>
      </c>
      <c r="AT33" s="257">
        <f t="shared" si="5"/>
        <v>0</v>
      </c>
      <c r="AU33" s="257">
        <f t="shared" si="5"/>
        <v>0</v>
      </c>
      <c r="AV33" s="257">
        <f t="shared" si="5"/>
        <v>0</v>
      </c>
      <c r="AW33" s="259">
        <f t="shared" si="5"/>
        <v>0</v>
      </c>
      <c r="AX33" s="257">
        <f t="shared" si="5"/>
        <v>0</v>
      </c>
      <c r="AY33" s="257">
        <f t="shared" si="5"/>
        <v>0</v>
      </c>
      <c r="AZ33" s="257">
        <f t="shared" si="5"/>
        <v>0</v>
      </c>
      <c r="BA33" s="259">
        <f t="shared" si="5"/>
        <v>0</v>
      </c>
      <c r="BB33" s="257">
        <f t="shared" si="5"/>
        <v>0</v>
      </c>
      <c r="BC33" s="257">
        <f t="shared" si="5"/>
        <v>0</v>
      </c>
      <c r="BD33" s="257">
        <f t="shared" si="5"/>
        <v>0</v>
      </c>
      <c r="BE33" s="259">
        <f t="shared" si="5"/>
        <v>0</v>
      </c>
      <c r="BF33" s="257">
        <f t="shared" si="5"/>
        <v>0</v>
      </c>
      <c r="BG33" s="257">
        <f t="shared" si="5"/>
        <v>0</v>
      </c>
      <c r="BH33" s="257">
        <f t="shared" si="5"/>
        <v>0</v>
      </c>
      <c r="BI33" s="261">
        <f t="shared" si="5"/>
        <v>0</v>
      </c>
    </row>
    <row r="34" spans="3:61" ht="22.5">
      <c r="C34" s="67"/>
      <c r="D34" s="177" t="s">
        <v>238</v>
      </c>
      <c r="E34" s="178">
        <v>311</v>
      </c>
      <c r="F34" s="214"/>
      <c r="G34" s="214"/>
      <c r="H34" s="214"/>
      <c r="I34" s="236"/>
      <c r="J34" s="214"/>
      <c r="K34" s="214"/>
      <c r="L34" s="214"/>
      <c r="M34" s="236"/>
      <c r="N34" s="214"/>
      <c r="O34" s="214"/>
      <c r="P34" s="214"/>
      <c r="Q34" s="236"/>
      <c r="R34" s="214"/>
      <c r="S34" s="214"/>
      <c r="T34" s="214"/>
      <c r="U34" s="236"/>
      <c r="V34" s="214"/>
      <c r="W34" s="214"/>
      <c r="X34" s="214"/>
      <c r="Y34" s="236"/>
      <c r="Z34" s="214"/>
      <c r="AA34" s="214"/>
      <c r="AB34" s="214"/>
      <c r="AC34" s="236"/>
      <c r="AD34" s="214"/>
      <c r="AE34" s="214"/>
      <c r="AF34" s="214"/>
      <c r="AG34" s="236"/>
      <c r="AH34" s="214"/>
      <c r="AI34" s="214"/>
      <c r="AJ34" s="214"/>
      <c r="AK34" s="236"/>
      <c r="AL34" s="214"/>
      <c r="AM34" s="214"/>
      <c r="AN34" s="214"/>
      <c r="AO34" s="236"/>
      <c r="AP34" s="214"/>
      <c r="AQ34" s="214"/>
      <c r="AR34" s="214"/>
      <c r="AS34" s="236"/>
      <c r="AT34" s="214"/>
      <c r="AU34" s="214"/>
      <c r="AV34" s="214"/>
      <c r="AW34" s="236"/>
      <c r="AX34" s="214"/>
      <c r="AY34" s="214"/>
      <c r="AZ34" s="214"/>
      <c r="BA34" s="236"/>
      <c r="BB34" s="214"/>
      <c r="BC34" s="214"/>
      <c r="BD34" s="214"/>
      <c r="BE34" s="236"/>
      <c r="BF34" s="214"/>
      <c r="BG34" s="214"/>
      <c r="BH34" s="214"/>
      <c r="BI34" s="221"/>
    </row>
    <row r="35" spans="3:61" ht="22.5">
      <c r="C35" s="67"/>
      <c r="D35" s="177" t="s">
        <v>239</v>
      </c>
      <c r="E35" s="178">
        <v>321</v>
      </c>
      <c r="F35" s="222"/>
      <c r="G35" s="222"/>
      <c r="H35" s="222"/>
      <c r="I35" s="237"/>
      <c r="J35" s="222"/>
      <c r="K35" s="222"/>
      <c r="L35" s="222"/>
      <c r="M35" s="237"/>
      <c r="N35" s="222"/>
      <c r="O35" s="222"/>
      <c r="P35" s="222"/>
      <c r="Q35" s="237"/>
      <c r="R35" s="222"/>
      <c r="S35" s="222"/>
      <c r="T35" s="222"/>
      <c r="U35" s="237"/>
      <c r="V35" s="222"/>
      <c r="W35" s="222"/>
      <c r="X35" s="222"/>
      <c r="Y35" s="237"/>
      <c r="Z35" s="222"/>
      <c r="AA35" s="222"/>
      <c r="AB35" s="222"/>
      <c r="AC35" s="237"/>
      <c r="AD35" s="222"/>
      <c r="AE35" s="222"/>
      <c r="AF35" s="222"/>
      <c r="AG35" s="237"/>
      <c r="AH35" s="222"/>
      <c r="AI35" s="222"/>
      <c r="AJ35" s="222"/>
      <c r="AK35" s="237"/>
      <c r="AL35" s="222"/>
      <c r="AM35" s="222"/>
      <c r="AN35" s="222"/>
      <c r="AO35" s="237"/>
      <c r="AP35" s="222"/>
      <c r="AQ35" s="222"/>
      <c r="AR35" s="222"/>
      <c r="AS35" s="237"/>
      <c r="AT35" s="222"/>
      <c r="AU35" s="222"/>
      <c r="AV35" s="222"/>
      <c r="AW35" s="237"/>
      <c r="AX35" s="222"/>
      <c r="AY35" s="222"/>
      <c r="AZ35" s="222"/>
      <c r="BA35" s="237"/>
      <c r="BB35" s="222"/>
      <c r="BC35" s="222"/>
      <c r="BD35" s="222"/>
      <c r="BE35" s="237"/>
      <c r="BF35" s="222"/>
      <c r="BG35" s="222"/>
      <c r="BH35" s="222"/>
      <c r="BI35" s="223"/>
    </row>
    <row r="36" spans="3:61" ht="15" customHeight="1">
      <c r="C36" s="67"/>
      <c r="D36" s="177" t="s">
        <v>240</v>
      </c>
      <c r="E36" s="178">
        <v>331</v>
      </c>
      <c r="F36" s="229"/>
      <c r="G36" s="229"/>
      <c r="H36" s="229"/>
      <c r="I36" s="239"/>
      <c r="J36" s="229"/>
      <c r="K36" s="229"/>
      <c r="L36" s="229"/>
      <c r="M36" s="239"/>
      <c r="N36" s="229"/>
      <c r="O36" s="229"/>
      <c r="P36" s="229"/>
      <c r="Q36" s="239"/>
      <c r="R36" s="229"/>
      <c r="S36" s="229"/>
      <c r="T36" s="229"/>
      <c r="U36" s="239"/>
      <c r="V36" s="229"/>
      <c r="W36" s="229"/>
      <c r="X36" s="229"/>
      <c r="Y36" s="239"/>
      <c r="Z36" s="229"/>
      <c r="AA36" s="229"/>
      <c r="AB36" s="229"/>
      <c r="AC36" s="239"/>
      <c r="AD36" s="229"/>
      <c r="AE36" s="229"/>
      <c r="AF36" s="229"/>
      <c r="AG36" s="239"/>
      <c r="AH36" s="229"/>
      <c r="AI36" s="229"/>
      <c r="AJ36" s="229"/>
      <c r="AK36" s="239"/>
      <c r="AL36" s="229"/>
      <c r="AM36" s="229"/>
      <c r="AN36" s="229"/>
      <c r="AO36" s="239"/>
      <c r="AP36" s="229"/>
      <c r="AQ36" s="229"/>
      <c r="AR36" s="229"/>
      <c r="AS36" s="239"/>
      <c r="AT36" s="229"/>
      <c r="AU36" s="229"/>
      <c r="AV36" s="229"/>
      <c r="AW36" s="239"/>
      <c r="AX36" s="229"/>
      <c r="AY36" s="229"/>
      <c r="AZ36" s="229"/>
      <c r="BA36" s="239"/>
      <c r="BB36" s="229"/>
      <c r="BC36" s="229"/>
      <c r="BD36" s="229"/>
      <c r="BE36" s="239"/>
      <c r="BF36" s="229"/>
      <c r="BG36" s="229"/>
      <c r="BH36" s="229"/>
      <c r="BI36" s="231"/>
    </row>
    <row r="37" spans="3:61" ht="15" customHeight="1">
      <c r="C37" s="67"/>
      <c r="D37" s="177" t="s">
        <v>242</v>
      </c>
      <c r="E37" s="178">
        <v>341</v>
      </c>
      <c r="F37" s="229"/>
      <c r="G37" s="229"/>
      <c r="H37" s="229"/>
      <c r="I37" s="239"/>
      <c r="J37" s="229"/>
      <c r="K37" s="229"/>
      <c r="L37" s="229"/>
      <c r="M37" s="239"/>
      <c r="N37" s="229"/>
      <c r="O37" s="229"/>
      <c r="P37" s="229"/>
      <c r="Q37" s="239"/>
      <c r="R37" s="229"/>
      <c r="S37" s="229"/>
      <c r="T37" s="229"/>
      <c r="U37" s="239"/>
      <c r="V37" s="229"/>
      <c r="W37" s="229"/>
      <c r="X37" s="229"/>
      <c r="Y37" s="239"/>
      <c r="Z37" s="229"/>
      <c r="AA37" s="229"/>
      <c r="AB37" s="229"/>
      <c r="AC37" s="239"/>
      <c r="AD37" s="229"/>
      <c r="AE37" s="229"/>
      <c r="AF37" s="229"/>
      <c r="AG37" s="239"/>
      <c r="AH37" s="229"/>
      <c r="AI37" s="229"/>
      <c r="AJ37" s="229"/>
      <c r="AK37" s="239"/>
      <c r="AL37" s="229"/>
      <c r="AM37" s="229"/>
      <c r="AN37" s="229"/>
      <c r="AO37" s="239"/>
      <c r="AP37" s="229"/>
      <c r="AQ37" s="229"/>
      <c r="AR37" s="229"/>
      <c r="AS37" s="239"/>
      <c r="AT37" s="229"/>
      <c r="AU37" s="229"/>
      <c r="AV37" s="229"/>
      <c r="AW37" s="239"/>
      <c r="AX37" s="229"/>
      <c r="AY37" s="229"/>
      <c r="AZ37" s="229"/>
      <c r="BA37" s="239"/>
      <c r="BB37" s="229"/>
      <c r="BC37" s="229"/>
      <c r="BD37" s="229"/>
      <c r="BE37" s="239"/>
      <c r="BF37" s="229"/>
      <c r="BG37" s="229"/>
      <c r="BH37" s="229"/>
      <c r="BI37" s="231"/>
    </row>
    <row r="38" spans="3:61" ht="15" customHeight="1">
      <c r="C38" s="67"/>
      <c r="D38" s="177" t="s">
        <v>243</v>
      </c>
      <c r="E38" s="178">
        <v>351</v>
      </c>
      <c r="F38" s="229"/>
      <c r="G38" s="229"/>
      <c r="H38" s="229"/>
      <c r="I38" s="239"/>
      <c r="J38" s="229"/>
      <c r="K38" s="229"/>
      <c r="L38" s="229"/>
      <c r="M38" s="239"/>
      <c r="N38" s="229"/>
      <c r="O38" s="229"/>
      <c r="P38" s="229"/>
      <c r="Q38" s="239"/>
      <c r="R38" s="229"/>
      <c r="S38" s="229"/>
      <c r="T38" s="229"/>
      <c r="U38" s="239"/>
      <c r="V38" s="229"/>
      <c r="W38" s="229"/>
      <c r="X38" s="229"/>
      <c r="Y38" s="239"/>
      <c r="Z38" s="229"/>
      <c r="AA38" s="229"/>
      <c r="AB38" s="229"/>
      <c r="AC38" s="239"/>
      <c r="AD38" s="229"/>
      <c r="AE38" s="229"/>
      <c r="AF38" s="229"/>
      <c r="AG38" s="239"/>
      <c r="AH38" s="229"/>
      <c r="AI38" s="229"/>
      <c r="AJ38" s="229"/>
      <c r="AK38" s="239"/>
      <c r="AL38" s="229"/>
      <c r="AM38" s="229"/>
      <c r="AN38" s="229"/>
      <c r="AO38" s="239"/>
      <c r="AP38" s="229"/>
      <c r="AQ38" s="229"/>
      <c r="AR38" s="229"/>
      <c r="AS38" s="239"/>
      <c r="AT38" s="229"/>
      <c r="AU38" s="229"/>
      <c r="AV38" s="229"/>
      <c r="AW38" s="239"/>
      <c r="AX38" s="229"/>
      <c r="AY38" s="229"/>
      <c r="AZ38" s="229"/>
      <c r="BA38" s="239"/>
      <c r="BB38" s="229"/>
      <c r="BC38" s="229"/>
      <c r="BD38" s="229"/>
      <c r="BE38" s="239"/>
      <c r="BF38" s="229"/>
      <c r="BG38" s="229"/>
      <c r="BH38" s="229"/>
      <c r="BI38" s="231"/>
    </row>
    <row r="39" spans="3:61" ht="15" customHeight="1">
      <c r="C39" s="67"/>
      <c r="D39" s="177" t="s">
        <v>244</v>
      </c>
      <c r="E39" s="178">
        <v>361</v>
      </c>
      <c r="F39" s="229"/>
      <c r="G39" s="229"/>
      <c r="H39" s="229"/>
      <c r="I39" s="239"/>
      <c r="J39" s="229"/>
      <c r="K39" s="229"/>
      <c r="L39" s="229"/>
      <c r="M39" s="239"/>
      <c r="N39" s="229"/>
      <c r="O39" s="229"/>
      <c r="P39" s="229"/>
      <c r="Q39" s="239"/>
      <c r="R39" s="229"/>
      <c r="S39" s="229"/>
      <c r="T39" s="229"/>
      <c r="U39" s="239"/>
      <c r="V39" s="229"/>
      <c r="W39" s="229"/>
      <c r="X39" s="229"/>
      <c r="Y39" s="239"/>
      <c r="Z39" s="229"/>
      <c r="AA39" s="229"/>
      <c r="AB39" s="229"/>
      <c r="AC39" s="239"/>
      <c r="AD39" s="229"/>
      <c r="AE39" s="229"/>
      <c r="AF39" s="229"/>
      <c r="AG39" s="239"/>
      <c r="AH39" s="229"/>
      <c r="AI39" s="229"/>
      <c r="AJ39" s="229"/>
      <c r="AK39" s="239"/>
      <c r="AL39" s="229"/>
      <c r="AM39" s="229"/>
      <c r="AN39" s="229"/>
      <c r="AO39" s="239"/>
      <c r="AP39" s="229"/>
      <c r="AQ39" s="229"/>
      <c r="AR39" s="229"/>
      <c r="AS39" s="239"/>
      <c r="AT39" s="229"/>
      <c r="AU39" s="229"/>
      <c r="AV39" s="229"/>
      <c r="AW39" s="239"/>
      <c r="AX39" s="229"/>
      <c r="AY39" s="229"/>
      <c r="AZ39" s="229"/>
      <c r="BA39" s="239"/>
      <c r="BB39" s="229"/>
      <c r="BC39" s="229"/>
      <c r="BD39" s="229"/>
      <c r="BE39" s="239"/>
      <c r="BF39" s="229"/>
      <c r="BG39" s="229"/>
      <c r="BH39" s="229"/>
      <c r="BI39" s="231"/>
    </row>
    <row r="40" spans="3:61" ht="15" customHeight="1">
      <c r="C40" s="67"/>
      <c r="D40" s="177" t="s">
        <v>241</v>
      </c>
      <c r="E40" s="178">
        <v>371</v>
      </c>
      <c r="F40" s="229"/>
      <c r="G40" s="229"/>
      <c r="H40" s="229"/>
      <c r="I40" s="239"/>
      <c r="J40" s="229"/>
      <c r="K40" s="229"/>
      <c r="L40" s="229"/>
      <c r="M40" s="239"/>
      <c r="N40" s="229"/>
      <c r="O40" s="229"/>
      <c r="P40" s="229"/>
      <c r="Q40" s="239"/>
      <c r="R40" s="229"/>
      <c r="S40" s="229"/>
      <c r="T40" s="229"/>
      <c r="U40" s="239"/>
      <c r="V40" s="229"/>
      <c r="W40" s="229"/>
      <c r="X40" s="229"/>
      <c r="Y40" s="239"/>
      <c r="Z40" s="229"/>
      <c r="AA40" s="229"/>
      <c r="AB40" s="229"/>
      <c r="AC40" s="239"/>
      <c r="AD40" s="229"/>
      <c r="AE40" s="229"/>
      <c r="AF40" s="229"/>
      <c r="AG40" s="239"/>
      <c r="AH40" s="229"/>
      <c r="AI40" s="229"/>
      <c r="AJ40" s="229"/>
      <c r="AK40" s="239"/>
      <c r="AL40" s="229"/>
      <c r="AM40" s="229"/>
      <c r="AN40" s="229"/>
      <c r="AO40" s="239"/>
      <c r="AP40" s="229"/>
      <c r="AQ40" s="229"/>
      <c r="AR40" s="229"/>
      <c r="AS40" s="239"/>
      <c r="AT40" s="229"/>
      <c r="AU40" s="229"/>
      <c r="AV40" s="229"/>
      <c r="AW40" s="239"/>
      <c r="AX40" s="229"/>
      <c r="AY40" s="229"/>
      <c r="AZ40" s="229"/>
      <c r="BA40" s="239"/>
      <c r="BB40" s="229"/>
      <c r="BC40" s="229"/>
      <c r="BD40" s="229"/>
      <c r="BE40" s="239"/>
      <c r="BF40" s="229"/>
      <c r="BG40" s="229"/>
      <c r="BH40" s="229"/>
      <c r="BI40" s="231"/>
    </row>
    <row r="41" spans="3:61" ht="33.75">
      <c r="C41" s="67"/>
      <c r="D41" s="177" t="s">
        <v>248</v>
      </c>
      <c r="E41" s="178">
        <v>400</v>
      </c>
      <c r="F41" s="257">
        <f t="shared" ref="F41:AK41" si="6">SUM(F42:F48)</f>
        <v>0</v>
      </c>
      <c r="G41" s="257">
        <f t="shared" si="6"/>
        <v>0</v>
      </c>
      <c r="H41" s="257">
        <f t="shared" si="6"/>
        <v>0</v>
      </c>
      <c r="I41" s="259">
        <f t="shared" si="6"/>
        <v>0</v>
      </c>
      <c r="J41" s="257">
        <f t="shared" si="6"/>
        <v>0</v>
      </c>
      <c r="K41" s="257">
        <f t="shared" si="6"/>
        <v>0</v>
      </c>
      <c r="L41" s="257">
        <f t="shared" si="6"/>
        <v>0</v>
      </c>
      <c r="M41" s="259">
        <f t="shared" si="6"/>
        <v>0</v>
      </c>
      <c r="N41" s="257">
        <f t="shared" si="6"/>
        <v>0</v>
      </c>
      <c r="O41" s="257">
        <f t="shared" si="6"/>
        <v>0</v>
      </c>
      <c r="P41" s="257">
        <f t="shared" si="6"/>
        <v>0</v>
      </c>
      <c r="Q41" s="259">
        <f t="shared" si="6"/>
        <v>0</v>
      </c>
      <c r="R41" s="257">
        <f t="shared" si="6"/>
        <v>0</v>
      </c>
      <c r="S41" s="257">
        <f t="shared" si="6"/>
        <v>0</v>
      </c>
      <c r="T41" s="257">
        <f t="shared" si="6"/>
        <v>0</v>
      </c>
      <c r="U41" s="259">
        <f t="shared" si="6"/>
        <v>0</v>
      </c>
      <c r="V41" s="257">
        <f t="shared" si="6"/>
        <v>0</v>
      </c>
      <c r="W41" s="257">
        <f t="shared" si="6"/>
        <v>0</v>
      </c>
      <c r="X41" s="257">
        <f t="shared" si="6"/>
        <v>0</v>
      </c>
      <c r="Y41" s="259">
        <f t="shared" si="6"/>
        <v>0</v>
      </c>
      <c r="Z41" s="257">
        <f t="shared" si="6"/>
        <v>0</v>
      </c>
      <c r="AA41" s="257">
        <f t="shared" si="6"/>
        <v>0</v>
      </c>
      <c r="AB41" s="257">
        <f t="shared" si="6"/>
        <v>0</v>
      </c>
      <c r="AC41" s="259">
        <f t="shared" si="6"/>
        <v>0</v>
      </c>
      <c r="AD41" s="257">
        <f t="shared" si="6"/>
        <v>0</v>
      </c>
      <c r="AE41" s="257">
        <f t="shared" si="6"/>
        <v>0</v>
      </c>
      <c r="AF41" s="257">
        <f t="shared" si="6"/>
        <v>0</v>
      </c>
      <c r="AG41" s="259">
        <f t="shared" si="6"/>
        <v>0</v>
      </c>
      <c r="AH41" s="257">
        <f t="shared" si="6"/>
        <v>0</v>
      </c>
      <c r="AI41" s="257">
        <f t="shared" si="6"/>
        <v>0</v>
      </c>
      <c r="AJ41" s="257">
        <f t="shared" si="6"/>
        <v>0</v>
      </c>
      <c r="AK41" s="259">
        <f t="shared" si="6"/>
        <v>0</v>
      </c>
      <c r="AL41" s="257">
        <f t="shared" ref="AL41:BI41" si="7">SUM(AL42:AL48)</f>
        <v>0</v>
      </c>
      <c r="AM41" s="257">
        <f t="shared" si="7"/>
        <v>0</v>
      </c>
      <c r="AN41" s="257">
        <f t="shared" si="7"/>
        <v>0</v>
      </c>
      <c r="AO41" s="259">
        <f t="shared" si="7"/>
        <v>0</v>
      </c>
      <c r="AP41" s="257">
        <f t="shared" si="7"/>
        <v>0</v>
      </c>
      <c r="AQ41" s="257">
        <f t="shared" si="7"/>
        <v>0</v>
      </c>
      <c r="AR41" s="257">
        <f t="shared" si="7"/>
        <v>0</v>
      </c>
      <c r="AS41" s="259">
        <f t="shared" si="7"/>
        <v>0</v>
      </c>
      <c r="AT41" s="257">
        <f t="shared" si="7"/>
        <v>0</v>
      </c>
      <c r="AU41" s="257">
        <f t="shared" si="7"/>
        <v>0</v>
      </c>
      <c r="AV41" s="257">
        <f t="shared" si="7"/>
        <v>0</v>
      </c>
      <c r="AW41" s="259">
        <f t="shared" si="7"/>
        <v>0</v>
      </c>
      <c r="AX41" s="257">
        <f t="shared" si="7"/>
        <v>0</v>
      </c>
      <c r="AY41" s="257">
        <f t="shared" si="7"/>
        <v>0</v>
      </c>
      <c r="AZ41" s="257">
        <f t="shared" si="7"/>
        <v>0</v>
      </c>
      <c r="BA41" s="259">
        <f t="shared" si="7"/>
        <v>0</v>
      </c>
      <c r="BB41" s="257">
        <f t="shared" si="7"/>
        <v>0</v>
      </c>
      <c r="BC41" s="257">
        <f t="shared" si="7"/>
        <v>0</v>
      </c>
      <c r="BD41" s="257">
        <f t="shared" si="7"/>
        <v>0</v>
      </c>
      <c r="BE41" s="259">
        <f t="shared" si="7"/>
        <v>0</v>
      </c>
      <c r="BF41" s="257">
        <f t="shared" si="7"/>
        <v>0</v>
      </c>
      <c r="BG41" s="257">
        <f t="shared" si="7"/>
        <v>0</v>
      </c>
      <c r="BH41" s="257">
        <f t="shared" si="7"/>
        <v>0</v>
      </c>
      <c r="BI41" s="261">
        <f t="shared" si="7"/>
        <v>0</v>
      </c>
    </row>
    <row r="42" spans="3:61" ht="22.5">
      <c r="C42" s="67"/>
      <c r="D42" s="177" t="s">
        <v>238</v>
      </c>
      <c r="E42" s="178">
        <v>411</v>
      </c>
      <c r="F42" s="229"/>
      <c r="G42" s="229"/>
      <c r="H42" s="229"/>
      <c r="I42" s="239"/>
      <c r="J42" s="229"/>
      <c r="K42" s="229"/>
      <c r="L42" s="229"/>
      <c r="M42" s="239"/>
      <c r="N42" s="229"/>
      <c r="O42" s="229"/>
      <c r="P42" s="229"/>
      <c r="Q42" s="239"/>
      <c r="R42" s="229"/>
      <c r="S42" s="229"/>
      <c r="T42" s="229"/>
      <c r="U42" s="239"/>
      <c r="V42" s="229"/>
      <c r="W42" s="229"/>
      <c r="X42" s="229"/>
      <c r="Y42" s="239"/>
      <c r="Z42" s="229"/>
      <c r="AA42" s="229"/>
      <c r="AB42" s="229"/>
      <c r="AC42" s="239"/>
      <c r="AD42" s="229"/>
      <c r="AE42" s="229"/>
      <c r="AF42" s="229"/>
      <c r="AG42" s="239"/>
      <c r="AH42" s="229"/>
      <c r="AI42" s="229"/>
      <c r="AJ42" s="229"/>
      <c r="AK42" s="239"/>
      <c r="AL42" s="229"/>
      <c r="AM42" s="229"/>
      <c r="AN42" s="229"/>
      <c r="AO42" s="239"/>
      <c r="AP42" s="229"/>
      <c r="AQ42" s="229"/>
      <c r="AR42" s="229"/>
      <c r="AS42" s="239"/>
      <c r="AT42" s="229"/>
      <c r="AU42" s="229"/>
      <c r="AV42" s="229"/>
      <c r="AW42" s="239"/>
      <c r="AX42" s="229"/>
      <c r="AY42" s="229"/>
      <c r="AZ42" s="229"/>
      <c r="BA42" s="239"/>
      <c r="BB42" s="229"/>
      <c r="BC42" s="229"/>
      <c r="BD42" s="229"/>
      <c r="BE42" s="239"/>
      <c r="BF42" s="229"/>
      <c r="BG42" s="229"/>
      <c r="BH42" s="229"/>
      <c r="BI42" s="231"/>
    </row>
    <row r="43" spans="3:61" ht="22.5">
      <c r="C43" s="67"/>
      <c r="D43" s="177" t="s">
        <v>239</v>
      </c>
      <c r="E43" s="178">
        <v>421</v>
      </c>
      <c r="F43" s="229"/>
      <c r="G43" s="229"/>
      <c r="H43" s="229"/>
      <c r="I43" s="239"/>
      <c r="J43" s="229"/>
      <c r="K43" s="229"/>
      <c r="L43" s="229"/>
      <c r="M43" s="239"/>
      <c r="N43" s="229"/>
      <c r="O43" s="229"/>
      <c r="P43" s="229"/>
      <c r="Q43" s="239"/>
      <c r="R43" s="229"/>
      <c r="S43" s="229"/>
      <c r="T43" s="229"/>
      <c r="U43" s="239"/>
      <c r="V43" s="229"/>
      <c r="W43" s="229"/>
      <c r="X43" s="229"/>
      <c r="Y43" s="239"/>
      <c r="Z43" s="229"/>
      <c r="AA43" s="229"/>
      <c r="AB43" s="229"/>
      <c r="AC43" s="239"/>
      <c r="AD43" s="229"/>
      <c r="AE43" s="229"/>
      <c r="AF43" s="229"/>
      <c r="AG43" s="239"/>
      <c r="AH43" s="229"/>
      <c r="AI43" s="229"/>
      <c r="AJ43" s="229"/>
      <c r="AK43" s="239"/>
      <c r="AL43" s="229"/>
      <c r="AM43" s="229"/>
      <c r="AN43" s="229"/>
      <c r="AO43" s="239"/>
      <c r="AP43" s="229"/>
      <c r="AQ43" s="229"/>
      <c r="AR43" s="229"/>
      <c r="AS43" s="239"/>
      <c r="AT43" s="229"/>
      <c r="AU43" s="229"/>
      <c r="AV43" s="229"/>
      <c r="AW43" s="239"/>
      <c r="AX43" s="229"/>
      <c r="AY43" s="229"/>
      <c r="AZ43" s="229"/>
      <c r="BA43" s="239"/>
      <c r="BB43" s="229"/>
      <c r="BC43" s="229"/>
      <c r="BD43" s="229"/>
      <c r="BE43" s="239"/>
      <c r="BF43" s="229"/>
      <c r="BG43" s="229"/>
      <c r="BH43" s="229"/>
      <c r="BI43" s="231"/>
    </row>
    <row r="44" spans="3:61" ht="15" customHeight="1">
      <c r="C44" s="67"/>
      <c r="D44" s="177" t="s">
        <v>240</v>
      </c>
      <c r="E44" s="178">
        <v>431</v>
      </c>
      <c r="F44" s="229"/>
      <c r="G44" s="229"/>
      <c r="H44" s="229"/>
      <c r="I44" s="239"/>
      <c r="J44" s="229"/>
      <c r="K44" s="229"/>
      <c r="L44" s="229"/>
      <c r="M44" s="239"/>
      <c r="N44" s="229"/>
      <c r="O44" s="229"/>
      <c r="P44" s="229"/>
      <c r="Q44" s="239"/>
      <c r="R44" s="229"/>
      <c r="S44" s="229"/>
      <c r="T44" s="229"/>
      <c r="U44" s="239"/>
      <c r="V44" s="229"/>
      <c r="W44" s="229"/>
      <c r="X44" s="229"/>
      <c r="Y44" s="239"/>
      <c r="Z44" s="229"/>
      <c r="AA44" s="229"/>
      <c r="AB44" s="229"/>
      <c r="AC44" s="239"/>
      <c r="AD44" s="229"/>
      <c r="AE44" s="229"/>
      <c r="AF44" s="229"/>
      <c r="AG44" s="239"/>
      <c r="AH44" s="229"/>
      <c r="AI44" s="229"/>
      <c r="AJ44" s="229"/>
      <c r="AK44" s="239"/>
      <c r="AL44" s="229"/>
      <c r="AM44" s="229"/>
      <c r="AN44" s="229"/>
      <c r="AO44" s="239"/>
      <c r="AP44" s="229"/>
      <c r="AQ44" s="229"/>
      <c r="AR44" s="229"/>
      <c r="AS44" s="239"/>
      <c r="AT44" s="229"/>
      <c r="AU44" s="229"/>
      <c r="AV44" s="229"/>
      <c r="AW44" s="239"/>
      <c r="AX44" s="229"/>
      <c r="AY44" s="229"/>
      <c r="AZ44" s="229"/>
      <c r="BA44" s="239"/>
      <c r="BB44" s="229"/>
      <c r="BC44" s="229"/>
      <c r="BD44" s="229"/>
      <c r="BE44" s="239"/>
      <c r="BF44" s="229"/>
      <c r="BG44" s="229"/>
      <c r="BH44" s="229"/>
      <c r="BI44" s="231"/>
    </row>
    <row r="45" spans="3:61" ht="15" customHeight="1">
      <c r="C45" s="67"/>
      <c r="D45" s="177" t="s">
        <v>242</v>
      </c>
      <c r="E45" s="178">
        <v>441</v>
      </c>
      <c r="F45" s="229"/>
      <c r="G45" s="229"/>
      <c r="H45" s="229"/>
      <c r="I45" s="239"/>
      <c r="J45" s="229"/>
      <c r="K45" s="229"/>
      <c r="L45" s="229"/>
      <c r="M45" s="239"/>
      <c r="N45" s="229"/>
      <c r="O45" s="229"/>
      <c r="P45" s="229"/>
      <c r="Q45" s="239"/>
      <c r="R45" s="229"/>
      <c r="S45" s="229"/>
      <c r="T45" s="229"/>
      <c r="U45" s="239"/>
      <c r="V45" s="229"/>
      <c r="W45" s="229"/>
      <c r="X45" s="229"/>
      <c r="Y45" s="239"/>
      <c r="Z45" s="229"/>
      <c r="AA45" s="229"/>
      <c r="AB45" s="229"/>
      <c r="AC45" s="239"/>
      <c r="AD45" s="229"/>
      <c r="AE45" s="229"/>
      <c r="AF45" s="229"/>
      <c r="AG45" s="239"/>
      <c r="AH45" s="229"/>
      <c r="AI45" s="229"/>
      <c r="AJ45" s="229"/>
      <c r="AK45" s="239"/>
      <c r="AL45" s="229"/>
      <c r="AM45" s="229"/>
      <c r="AN45" s="229"/>
      <c r="AO45" s="239"/>
      <c r="AP45" s="229"/>
      <c r="AQ45" s="229"/>
      <c r="AR45" s="229"/>
      <c r="AS45" s="239"/>
      <c r="AT45" s="229"/>
      <c r="AU45" s="229"/>
      <c r="AV45" s="229"/>
      <c r="AW45" s="239"/>
      <c r="AX45" s="229"/>
      <c r="AY45" s="229"/>
      <c r="AZ45" s="229"/>
      <c r="BA45" s="239"/>
      <c r="BB45" s="229"/>
      <c r="BC45" s="229"/>
      <c r="BD45" s="229"/>
      <c r="BE45" s="239"/>
      <c r="BF45" s="229"/>
      <c r="BG45" s="229"/>
      <c r="BH45" s="229"/>
      <c r="BI45" s="231"/>
    </row>
    <row r="46" spans="3:61" ht="15" customHeight="1">
      <c r="C46" s="67"/>
      <c r="D46" s="177" t="s">
        <v>243</v>
      </c>
      <c r="E46" s="178">
        <v>451</v>
      </c>
      <c r="F46" s="229"/>
      <c r="G46" s="229"/>
      <c r="H46" s="229"/>
      <c r="I46" s="239"/>
      <c r="J46" s="229"/>
      <c r="K46" s="229"/>
      <c r="L46" s="229"/>
      <c r="M46" s="239"/>
      <c r="N46" s="229"/>
      <c r="O46" s="229"/>
      <c r="P46" s="229"/>
      <c r="Q46" s="239"/>
      <c r="R46" s="229"/>
      <c r="S46" s="229"/>
      <c r="T46" s="229"/>
      <c r="U46" s="239"/>
      <c r="V46" s="229"/>
      <c r="W46" s="229"/>
      <c r="X46" s="229"/>
      <c r="Y46" s="239"/>
      <c r="Z46" s="229"/>
      <c r="AA46" s="229"/>
      <c r="AB46" s="229"/>
      <c r="AC46" s="239"/>
      <c r="AD46" s="229"/>
      <c r="AE46" s="229"/>
      <c r="AF46" s="229"/>
      <c r="AG46" s="239"/>
      <c r="AH46" s="229"/>
      <c r="AI46" s="229"/>
      <c r="AJ46" s="229"/>
      <c r="AK46" s="239"/>
      <c r="AL46" s="229"/>
      <c r="AM46" s="229"/>
      <c r="AN46" s="229"/>
      <c r="AO46" s="239"/>
      <c r="AP46" s="229"/>
      <c r="AQ46" s="229"/>
      <c r="AR46" s="229"/>
      <c r="AS46" s="239"/>
      <c r="AT46" s="229"/>
      <c r="AU46" s="229"/>
      <c r="AV46" s="229"/>
      <c r="AW46" s="239"/>
      <c r="AX46" s="229"/>
      <c r="AY46" s="229"/>
      <c r="AZ46" s="229"/>
      <c r="BA46" s="239"/>
      <c r="BB46" s="229"/>
      <c r="BC46" s="229"/>
      <c r="BD46" s="229"/>
      <c r="BE46" s="239"/>
      <c r="BF46" s="229"/>
      <c r="BG46" s="229"/>
      <c r="BH46" s="229"/>
      <c r="BI46" s="231"/>
    </row>
    <row r="47" spans="3:61" ht="15" customHeight="1">
      <c r="C47" s="67"/>
      <c r="D47" s="177" t="s">
        <v>244</v>
      </c>
      <c r="E47" s="178">
        <v>461</v>
      </c>
      <c r="F47" s="229"/>
      <c r="G47" s="229"/>
      <c r="H47" s="229"/>
      <c r="I47" s="239"/>
      <c r="J47" s="229"/>
      <c r="K47" s="229"/>
      <c r="L47" s="229"/>
      <c r="M47" s="239"/>
      <c r="N47" s="229"/>
      <c r="O47" s="229"/>
      <c r="P47" s="229"/>
      <c r="Q47" s="239"/>
      <c r="R47" s="229"/>
      <c r="S47" s="229"/>
      <c r="T47" s="229"/>
      <c r="U47" s="239"/>
      <c r="V47" s="229"/>
      <c r="W47" s="229"/>
      <c r="X47" s="229"/>
      <c r="Y47" s="239"/>
      <c r="Z47" s="229"/>
      <c r="AA47" s="229"/>
      <c r="AB47" s="229"/>
      <c r="AC47" s="239"/>
      <c r="AD47" s="229"/>
      <c r="AE47" s="229"/>
      <c r="AF47" s="229"/>
      <c r="AG47" s="239"/>
      <c r="AH47" s="229"/>
      <c r="AI47" s="229"/>
      <c r="AJ47" s="229"/>
      <c r="AK47" s="239"/>
      <c r="AL47" s="229"/>
      <c r="AM47" s="229"/>
      <c r="AN47" s="229"/>
      <c r="AO47" s="239"/>
      <c r="AP47" s="229"/>
      <c r="AQ47" s="229"/>
      <c r="AR47" s="229"/>
      <c r="AS47" s="239"/>
      <c r="AT47" s="229"/>
      <c r="AU47" s="229"/>
      <c r="AV47" s="229"/>
      <c r="AW47" s="239"/>
      <c r="AX47" s="229"/>
      <c r="AY47" s="229"/>
      <c r="AZ47" s="229"/>
      <c r="BA47" s="239"/>
      <c r="BB47" s="229"/>
      <c r="BC47" s="229"/>
      <c r="BD47" s="229"/>
      <c r="BE47" s="239"/>
      <c r="BF47" s="229"/>
      <c r="BG47" s="229"/>
      <c r="BH47" s="229"/>
      <c r="BI47" s="231"/>
    </row>
    <row r="48" spans="3:61" ht="15" customHeight="1">
      <c r="C48" s="67"/>
      <c r="D48" s="177" t="s">
        <v>241</v>
      </c>
      <c r="E48" s="178">
        <v>471</v>
      </c>
      <c r="F48" s="229"/>
      <c r="G48" s="229"/>
      <c r="H48" s="229"/>
      <c r="I48" s="239"/>
      <c r="J48" s="229"/>
      <c r="K48" s="229"/>
      <c r="L48" s="229"/>
      <c r="M48" s="239"/>
      <c r="N48" s="229"/>
      <c r="O48" s="229"/>
      <c r="P48" s="229"/>
      <c r="Q48" s="239"/>
      <c r="R48" s="229"/>
      <c r="S48" s="229"/>
      <c r="T48" s="229"/>
      <c r="U48" s="239"/>
      <c r="V48" s="229"/>
      <c r="W48" s="229"/>
      <c r="X48" s="229"/>
      <c r="Y48" s="239"/>
      <c r="Z48" s="229"/>
      <c r="AA48" s="229"/>
      <c r="AB48" s="229"/>
      <c r="AC48" s="239"/>
      <c r="AD48" s="229"/>
      <c r="AE48" s="229"/>
      <c r="AF48" s="229"/>
      <c r="AG48" s="239"/>
      <c r="AH48" s="229"/>
      <c r="AI48" s="229"/>
      <c r="AJ48" s="229"/>
      <c r="AK48" s="239"/>
      <c r="AL48" s="229"/>
      <c r="AM48" s="229"/>
      <c r="AN48" s="229"/>
      <c r="AO48" s="239"/>
      <c r="AP48" s="229"/>
      <c r="AQ48" s="229"/>
      <c r="AR48" s="229"/>
      <c r="AS48" s="239"/>
      <c r="AT48" s="229"/>
      <c r="AU48" s="229"/>
      <c r="AV48" s="229"/>
      <c r="AW48" s="239"/>
      <c r="AX48" s="229"/>
      <c r="AY48" s="229"/>
      <c r="AZ48" s="229"/>
      <c r="BA48" s="239"/>
      <c r="BB48" s="229"/>
      <c r="BC48" s="229"/>
      <c r="BD48" s="229"/>
      <c r="BE48" s="239"/>
      <c r="BF48" s="229"/>
      <c r="BG48" s="229"/>
      <c r="BH48" s="229"/>
      <c r="BI48" s="231"/>
    </row>
    <row r="49" spans="1:61" ht="22.5">
      <c r="C49" s="67"/>
      <c r="D49" s="177" t="s">
        <v>249</v>
      </c>
      <c r="E49" s="178">
        <v>500</v>
      </c>
      <c r="F49" s="229"/>
      <c r="G49" s="229"/>
      <c r="H49" s="229"/>
      <c r="I49" s="239"/>
      <c r="J49" s="229"/>
      <c r="K49" s="229"/>
      <c r="L49" s="229"/>
      <c r="M49" s="239"/>
      <c r="N49" s="229"/>
      <c r="O49" s="229"/>
      <c r="P49" s="229"/>
      <c r="Q49" s="239"/>
      <c r="R49" s="229"/>
      <c r="S49" s="229"/>
      <c r="T49" s="229"/>
      <c r="U49" s="239"/>
      <c r="V49" s="229"/>
      <c r="W49" s="229"/>
      <c r="X49" s="229"/>
      <c r="Y49" s="239"/>
      <c r="Z49" s="229"/>
      <c r="AA49" s="229"/>
      <c r="AB49" s="229"/>
      <c r="AC49" s="239"/>
      <c r="AD49" s="229"/>
      <c r="AE49" s="229"/>
      <c r="AF49" s="229"/>
      <c r="AG49" s="239"/>
      <c r="AH49" s="229"/>
      <c r="AI49" s="229"/>
      <c r="AJ49" s="229"/>
      <c r="AK49" s="239"/>
      <c r="AL49" s="229"/>
      <c r="AM49" s="229"/>
      <c r="AN49" s="229"/>
      <c r="AO49" s="239"/>
      <c r="AP49" s="229"/>
      <c r="AQ49" s="229"/>
      <c r="AR49" s="229"/>
      <c r="AS49" s="239"/>
      <c r="AT49" s="229"/>
      <c r="AU49" s="229"/>
      <c r="AV49" s="229"/>
      <c r="AW49" s="239"/>
      <c r="AX49" s="229"/>
      <c r="AY49" s="229"/>
      <c r="AZ49" s="229"/>
      <c r="BA49" s="239"/>
      <c r="BB49" s="229"/>
      <c r="BC49" s="229"/>
      <c r="BD49" s="229"/>
      <c r="BE49" s="239"/>
      <c r="BF49" s="229"/>
      <c r="BG49" s="229"/>
      <c r="BH49" s="229"/>
      <c r="BI49" s="231"/>
    </row>
    <row r="50" spans="1:61" ht="15" customHeight="1">
      <c r="C50" s="67"/>
      <c r="D50" s="175" t="s">
        <v>250</v>
      </c>
      <c r="E50" s="176">
        <v>600</v>
      </c>
      <c r="F50" s="257">
        <f>SUM(F18:F24)+SUM(F26:F32)+SUM(F34:F40)+SUM(F42:F48)</f>
        <v>0</v>
      </c>
      <c r="G50" s="257">
        <f t="shared" ref="G50:BI50" si="8">SUM(G18:G24)+SUM(G26:G32)+SUM(G34:G40)+SUM(G42:G48)</f>
        <v>0</v>
      </c>
      <c r="H50" s="257">
        <f t="shared" si="8"/>
        <v>0</v>
      </c>
      <c r="I50" s="259">
        <f t="shared" si="8"/>
        <v>0</v>
      </c>
      <c r="J50" s="257">
        <f t="shared" si="8"/>
        <v>0</v>
      </c>
      <c r="K50" s="257">
        <f t="shared" si="8"/>
        <v>0</v>
      </c>
      <c r="L50" s="257">
        <f t="shared" si="8"/>
        <v>0</v>
      </c>
      <c r="M50" s="259">
        <f t="shared" si="8"/>
        <v>0</v>
      </c>
      <c r="N50" s="257">
        <f t="shared" si="8"/>
        <v>0</v>
      </c>
      <c r="O50" s="257">
        <f t="shared" si="8"/>
        <v>0</v>
      </c>
      <c r="P50" s="257">
        <f t="shared" si="8"/>
        <v>0</v>
      </c>
      <c r="Q50" s="259">
        <f t="shared" si="8"/>
        <v>0</v>
      </c>
      <c r="R50" s="257">
        <f t="shared" si="8"/>
        <v>0</v>
      </c>
      <c r="S50" s="257">
        <f t="shared" si="8"/>
        <v>0</v>
      </c>
      <c r="T50" s="257">
        <f t="shared" si="8"/>
        <v>0</v>
      </c>
      <c r="U50" s="259">
        <f t="shared" si="8"/>
        <v>0</v>
      </c>
      <c r="V50" s="257">
        <f t="shared" si="8"/>
        <v>0</v>
      </c>
      <c r="W50" s="257">
        <f t="shared" si="8"/>
        <v>0</v>
      </c>
      <c r="X50" s="257">
        <f t="shared" si="8"/>
        <v>0</v>
      </c>
      <c r="Y50" s="259">
        <f t="shared" si="8"/>
        <v>0</v>
      </c>
      <c r="Z50" s="257">
        <f t="shared" si="8"/>
        <v>0</v>
      </c>
      <c r="AA50" s="257">
        <f t="shared" si="8"/>
        <v>0</v>
      </c>
      <c r="AB50" s="257">
        <f t="shared" si="8"/>
        <v>0</v>
      </c>
      <c r="AC50" s="259">
        <f t="shared" si="8"/>
        <v>0</v>
      </c>
      <c r="AD50" s="257">
        <f t="shared" si="8"/>
        <v>0</v>
      </c>
      <c r="AE50" s="257">
        <f t="shared" si="8"/>
        <v>0</v>
      </c>
      <c r="AF50" s="257">
        <f t="shared" si="8"/>
        <v>0</v>
      </c>
      <c r="AG50" s="259">
        <f t="shared" si="8"/>
        <v>0</v>
      </c>
      <c r="AH50" s="257">
        <f t="shared" si="8"/>
        <v>0</v>
      </c>
      <c r="AI50" s="257">
        <f t="shared" si="8"/>
        <v>0</v>
      </c>
      <c r="AJ50" s="257">
        <f t="shared" si="8"/>
        <v>0</v>
      </c>
      <c r="AK50" s="259">
        <f t="shared" si="8"/>
        <v>0</v>
      </c>
      <c r="AL50" s="257">
        <f t="shared" si="8"/>
        <v>0</v>
      </c>
      <c r="AM50" s="257">
        <f t="shared" si="8"/>
        <v>0</v>
      </c>
      <c r="AN50" s="257">
        <f t="shared" si="8"/>
        <v>0</v>
      </c>
      <c r="AO50" s="259">
        <f t="shared" si="8"/>
        <v>0</v>
      </c>
      <c r="AP50" s="257">
        <f t="shared" si="8"/>
        <v>0</v>
      </c>
      <c r="AQ50" s="257">
        <f t="shared" si="8"/>
        <v>0</v>
      </c>
      <c r="AR50" s="257">
        <f t="shared" si="8"/>
        <v>0</v>
      </c>
      <c r="AS50" s="259">
        <f t="shared" si="8"/>
        <v>0</v>
      </c>
      <c r="AT50" s="257">
        <f t="shared" si="8"/>
        <v>0</v>
      </c>
      <c r="AU50" s="257">
        <f t="shared" si="8"/>
        <v>0</v>
      </c>
      <c r="AV50" s="257">
        <f t="shared" si="8"/>
        <v>0</v>
      </c>
      <c r="AW50" s="259">
        <f t="shared" si="8"/>
        <v>0</v>
      </c>
      <c r="AX50" s="257">
        <f t="shared" si="8"/>
        <v>0</v>
      </c>
      <c r="AY50" s="257">
        <f t="shared" si="8"/>
        <v>0</v>
      </c>
      <c r="AZ50" s="257">
        <f t="shared" si="8"/>
        <v>0</v>
      </c>
      <c r="BA50" s="259">
        <f t="shared" si="8"/>
        <v>0</v>
      </c>
      <c r="BB50" s="257">
        <f t="shared" si="8"/>
        <v>0</v>
      </c>
      <c r="BC50" s="257">
        <f t="shared" si="8"/>
        <v>0</v>
      </c>
      <c r="BD50" s="257">
        <f t="shared" si="8"/>
        <v>0</v>
      </c>
      <c r="BE50" s="259">
        <f t="shared" si="8"/>
        <v>0</v>
      </c>
      <c r="BF50" s="257">
        <f t="shared" si="8"/>
        <v>0</v>
      </c>
      <c r="BG50" s="257">
        <f t="shared" si="8"/>
        <v>0</v>
      </c>
      <c r="BH50" s="257">
        <f t="shared" si="8"/>
        <v>0</v>
      </c>
      <c r="BI50" s="261">
        <f t="shared" si="8"/>
        <v>0</v>
      </c>
    </row>
    <row r="53" spans="1:61" s="248" customFormat="1" ht="12.75">
      <c r="A53" s="247"/>
      <c r="D53" s="248" t="s">
        <v>38</v>
      </c>
      <c r="E53" s="330" t="str">
        <f>IF(Титульный!$G$43="","",Титульный!$G$43)</f>
        <v>Лукишин Игорь Геннадьевич</v>
      </c>
      <c r="F53" s="330"/>
      <c r="G53" s="330"/>
      <c r="H53" s="330"/>
      <c r="J53" s="332"/>
      <c r="K53" s="333"/>
    </row>
    <row r="54" spans="1:61" s="248" customFormat="1" ht="12.75">
      <c r="A54" s="247"/>
      <c r="E54" s="334" t="s">
        <v>39</v>
      </c>
      <c r="F54" s="334"/>
      <c r="G54" s="334"/>
      <c r="H54" s="334"/>
      <c r="J54" s="335" t="s">
        <v>40</v>
      </c>
      <c r="K54" s="334"/>
    </row>
    <row r="55" spans="1:61" s="248" customFormat="1" ht="12.75">
      <c r="A55" s="247"/>
      <c r="G55" s="250"/>
      <c r="K55" s="250"/>
    </row>
    <row r="56" spans="1:61" s="248" customFormat="1" ht="12.75">
      <c r="A56" s="247"/>
    </row>
    <row r="57" spans="1:61" s="248" customFormat="1" ht="12.75">
      <c r="A57" s="247"/>
      <c r="D57" s="251" t="s">
        <v>41</v>
      </c>
      <c r="E57" s="330" t="str">
        <f>IF(Титульный!$G$50="","",Титульный!$G$50)</f>
        <v>Начальник службы ЭСТОП</v>
      </c>
      <c r="F57" s="330"/>
      <c r="G57" s="249"/>
      <c r="H57" s="330" t="str">
        <f>IF(Титульный!$G$49="","",Титульный!$G$49)</f>
        <v>Боровой Сергей Юрьевич</v>
      </c>
      <c r="I57" s="330"/>
      <c r="J57" s="330"/>
      <c r="K57" s="249"/>
      <c r="L57" s="252"/>
      <c r="M57" s="252"/>
    </row>
    <row r="58" spans="1:61" s="248" customFormat="1" ht="12.75">
      <c r="A58" s="247"/>
      <c r="D58" s="251" t="s">
        <v>42</v>
      </c>
      <c r="E58" s="329" t="s">
        <v>43</v>
      </c>
      <c r="F58" s="329"/>
      <c r="G58" s="250"/>
      <c r="H58" s="329" t="s">
        <v>39</v>
      </c>
      <c r="I58" s="329"/>
      <c r="J58" s="329"/>
      <c r="K58" s="250"/>
      <c r="L58" s="329" t="s">
        <v>40</v>
      </c>
      <c r="M58" s="329"/>
    </row>
    <row r="59" spans="1:61" s="248" customFormat="1" ht="12.75">
      <c r="A59" s="247"/>
      <c r="D59" s="251" t="s">
        <v>44</v>
      </c>
    </row>
    <row r="60" spans="1:61" s="248" customFormat="1" ht="12.75">
      <c r="A60" s="247"/>
      <c r="E60" s="330" t="str">
        <f>IF(Титульный!$G$51="","",Титульный!$G$51)</f>
        <v>8(423)2306-940</v>
      </c>
      <c r="F60" s="330"/>
      <c r="G60" s="330"/>
      <c r="I60" s="253" t="s">
        <v>45</v>
      </c>
      <c r="J60" s="251"/>
    </row>
    <row r="61" spans="1:61" s="248" customFormat="1" ht="12.75">
      <c r="A61" s="247"/>
      <c r="E61" s="331" t="s">
        <v>46</v>
      </c>
      <c r="F61" s="331"/>
      <c r="G61" s="331"/>
      <c r="I61" s="254" t="s">
        <v>47</v>
      </c>
      <c r="J61" s="254"/>
    </row>
  </sheetData>
  <sheetProtection password="FA9C" sheet="1" objects="1" scenarios="1" formatColumns="0" formatRows="0"/>
  <mergeCells count="62">
    <mergeCell ref="E61:G61"/>
    <mergeCell ref="E53:H53"/>
    <mergeCell ref="J53:K53"/>
    <mergeCell ref="E54:H54"/>
    <mergeCell ref="J54:K54"/>
    <mergeCell ref="E57:F57"/>
    <mergeCell ref="E58:F58"/>
    <mergeCell ref="H58:J58"/>
    <mergeCell ref="L58:M58"/>
    <mergeCell ref="E60:G60"/>
    <mergeCell ref="H57:J57"/>
    <mergeCell ref="BG14:BI14"/>
    <mergeCell ref="AU14:AW14"/>
    <mergeCell ref="AX14:AX15"/>
    <mergeCell ref="AY14:BA14"/>
    <mergeCell ref="BB14:BB15"/>
    <mergeCell ref="BC14:BE14"/>
    <mergeCell ref="BF14:BF15"/>
    <mergeCell ref="AQ14:AS14"/>
    <mergeCell ref="AT14:AT15"/>
    <mergeCell ref="W14:Y14"/>
    <mergeCell ref="Z14:Z15"/>
    <mergeCell ref="AA14:AC14"/>
    <mergeCell ref="AD14:AD15"/>
    <mergeCell ref="BF12:BI13"/>
    <mergeCell ref="F13:I13"/>
    <mergeCell ref="J13:M13"/>
    <mergeCell ref="N13:Q13"/>
    <mergeCell ref="R13:U13"/>
    <mergeCell ref="V13:Y13"/>
    <mergeCell ref="AL13:AO13"/>
    <mergeCell ref="AP13:AS13"/>
    <mergeCell ref="AD12:AK12"/>
    <mergeCell ref="AL12:AS12"/>
    <mergeCell ref="V12:AC12"/>
    <mergeCell ref="Z13:AC13"/>
    <mergeCell ref="AD13:AG13"/>
    <mergeCell ref="AH13:AK13"/>
    <mergeCell ref="AL14:AL15"/>
    <mergeCell ref="AT12:BA12"/>
    <mergeCell ref="BB12:BE13"/>
    <mergeCell ref="AT13:AW13"/>
    <mergeCell ref="AX13:BA13"/>
    <mergeCell ref="AM14:AO14"/>
    <mergeCell ref="AP14:AP15"/>
    <mergeCell ref="AI14:AK14"/>
    <mergeCell ref="AE14:AG14"/>
    <mergeCell ref="AH14:AH15"/>
    <mergeCell ref="V14:V15"/>
    <mergeCell ref="R14:R15"/>
    <mergeCell ref="N14:N15"/>
    <mergeCell ref="O14:Q14"/>
    <mergeCell ref="N12:U12"/>
    <mergeCell ref="S14:U14"/>
    <mergeCell ref="D11:H11"/>
    <mergeCell ref="D12:D15"/>
    <mergeCell ref="E12:E15"/>
    <mergeCell ref="F12:M12"/>
    <mergeCell ref="F14:F15"/>
    <mergeCell ref="G14:I14"/>
    <mergeCell ref="J14:J15"/>
    <mergeCell ref="K14:M14"/>
  </mergeCells>
  <phoneticPr fontId="3" type="noConversion"/>
  <dataValidations count="1">
    <dataValidation type="decimal" allowBlank="1" showErrorMessage="1" errorTitle="Ошибка" error="Допускается ввод только действительных чисел!" sqref="F17:BI50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31">
    <tabColor indexed="31"/>
    <pageSetUpPr fitToPage="1"/>
  </sheetPr>
  <dimension ref="A1:M41"/>
  <sheetViews>
    <sheetView showGridLines="0" zoomScaleNormal="100" workbookViewId="0">
      <pane xSplit="5" ySplit="12" topLeftCell="F13" activePane="bottomRight" state="frozen"/>
      <selection activeCell="I44" sqref="I44"/>
      <selection pane="topRight" activeCell="I44" sqref="I44"/>
      <selection pane="bottomLeft" activeCell="I44" sqref="I44"/>
      <selection pane="bottomRight" activeCell="F25" sqref="F25"/>
    </sheetView>
  </sheetViews>
  <sheetFormatPr defaultRowHeight="11.25"/>
  <cols>
    <col min="1" max="2" width="9.140625" style="73" hidden="1" customWidth="1"/>
    <col min="3" max="3" width="4.140625" style="73" customWidth="1"/>
    <col min="4" max="4" width="40.7109375" style="73" customWidth="1"/>
    <col min="5" max="5" width="6.7109375" style="73" customWidth="1"/>
    <col min="6" max="10" width="19.7109375" style="73" customWidth="1"/>
    <col min="11" max="16384" width="9.140625" style="73"/>
  </cols>
  <sheetData>
    <row r="1" spans="1:10" hidden="1"/>
    <row r="2" spans="1:10" hidden="1"/>
    <row r="3" spans="1:10" hidden="1"/>
    <row r="4" spans="1:10" hidden="1">
      <c r="A4" s="64"/>
      <c r="B4" s="74"/>
      <c r="C4" s="74"/>
      <c r="D4" s="74"/>
    </row>
    <row r="5" spans="1:10" hidden="1">
      <c r="A5" s="66"/>
    </row>
    <row r="6" spans="1:10" hidden="1">
      <c r="A6" s="66"/>
    </row>
    <row r="7" spans="1:10" ht="12" customHeight="1">
      <c r="A7" s="66"/>
      <c r="D7" s="193"/>
      <c r="E7" s="193"/>
      <c r="F7" s="193"/>
      <c r="J7" s="75"/>
    </row>
    <row r="8" spans="1:10" ht="12" customHeight="1">
      <c r="A8" s="66"/>
      <c r="D8" s="163" t="s">
        <v>212</v>
      </c>
      <c r="E8" s="194"/>
      <c r="F8" s="194"/>
    </row>
    <row r="9" spans="1:10" ht="12" customHeight="1">
      <c r="A9" s="66"/>
      <c r="D9" s="166" t="str">
        <f>IF(org="","Не определено",org)</f>
        <v>АО "Международный аэропорт Владивосток"</v>
      </c>
      <c r="E9" s="193"/>
      <c r="F9" s="193"/>
    </row>
    <row r="10" spans="1:10" ht="12" customHeight="1">
      <c r="D10" s="194"/>
      <c r="E10" s="194"/>
      <c r="F10" s="194"/>
      <c r="G10" s="193"/>
      <c r="H10" s="76"/>
      <c r="I10" s="76"/>
      <c r="J10" s="179" t="s">
        <v>215</v>
      </c>
    </row>
    <row r="11" spans="1:10" ht="66.75" customHeight="1">
      <c r="C11" s="193"/>
      <c r="D11" s="195" t="s">
        <v>338</v>
      </c>
      <c r="E11" s="195" t="s">
        <v>217</v>
      </c>
      <c r="F11" s="195" t="s">
        <v>225</v>
      </c>
      <c r="G11" s="195" t="s">
        <v>339</v>
      </c>
      <c r="H11" s="195" t="s">
        <v>340</v>
      </c>
      <c r="I11" s="195" t="s">
        <v>341</v>
      </c>
      <c r="J11" s="196" t="s">
        <v>342</v>
      </c>
    </row>
    <row r="12" spans="1:10">
      <c r="D12" s="172">
        <v>1</v>
      </c>
      <c r="E12" s="172">
        <v>2</v>
      </c>
      <c r="F12" s="172">
        <v>3</v>
      </c>
      <c r="G12" s="172">
        <v>4</v>
      </c>
      <c r="H12" s="172">
        <v>5</v>
      </c>
      <c r="I12" s="172">
        <v>6</v>
      </c>
      <c r="J12" s="197">
        <v>7</v>
      </c>
    </row>
    <row r="13" spans="1:10" ht="15" customHeight="1">
      <c r="C13" s="193"/>
      <c r="D13" s="177" t="s">
        <v>343</v>
      </c>
      <c r="E13" s="178">
        <v>300</v>
      </c>
      <c r="F13" s="215">
        <f>F14+F15+F16+F17+F18+F19+F20+F21+F23+F24+F25+F26</f>
        <v>372.27186</v>
      </c>
      <c r="G13" s="215">
        <f>G14+G15+G18+G19+G20+G21+G23+G24+G25+G26</f>
        <v>1670.30971</v>
      </c>
      <c r="H13" s="215">
        <f>H15+H16+H17+H18+H21+H22+H23+H24+H25+H26</f>
        <v>0</v>
      </c>
      <c r="I13" s="215">
        <f>I15+I18+I21+I22+I23+I24+I25+I26</f>
        <v>0</v>
      </c>
      <c r="J13" s="218">
        <f>J18+J21+J23+J24+J25+J26</f>
        <v>1670.30971</v>
      </c>
    </row>
    <row r="14" spans="1:10" ht="15" customHeight="1">
      <c r="C14" s="193"/>
      <c r="D14" s="177" t="s">
        <v>344</v>
      </c>
      <c r="E14" s="178">
        <v>301</v>
      </c>
      <c r="F14" s="216"/>
      <c r="G14" s="216"/>
      <c r="H14" s="200" t="s">
        <v>345</v>
      </c>
      <c r="I14" s="200" t="s">
        <v>345</v>
      </c>
      <c r="J14" s="201" t="s">
        <v>345</v>
      </c>
    </row>
    <row r="15" spans="1:10" ht="15" customHeight="1">
      <c r="C15" s="193"/>
      <c r="D15" s="177" t="s">
        <v>346</v>
      </c>
      <c r="E15" s="178">
        <v>302</v>
      </c>
      <c r="F15" s="216"/>
      <c r="G15" s="216"/>
      <c r="H15" s="216"/>
      <c r="I15" s="216"/>
      <c r="J15" s="201" t="s">
        <v>345</v>
      </c>
    </row>
    <row r="16" spans="1:10" ht="15" customHeight="1">
      <c r="C16" s="193"/>
      <c r="D16" s="177" t="s">
        <v>347</v>
      </c>
      <c r="E16" s="178">
        <v>303</v>
      </c>
      <c r="F16" s="216"/>
      <c r="G16" s="200" t="s">
        <v>345</v>
      </c>
      <c r="H16" s="216"/>
      <c r="I16" s="200" t="s">
        <v>345</v>
      </c>
      <c r="J16" s="2"/>
    </row>
    <row r="17" spans="3:10" ht="15" customHeight="1">
      <c r="C17" s="193"/>
      <c r="D17" s="177" t="s">
        <v>348</v>
      </c>
      <c r="E17" s="178">
        <v>304</v>
      </c>
      <c r="F17" s="216"/>
      <c r="G17" s="200" t="s">
        <v>345</v>
      </c>
      <c r="H17" s="216"/>
      <c r="I17" s="200" t="s">
        <v>345</v>
      </c>
      <c r="J17" s="2"/>
    </row>
    <row r="18" spans="3:10" ht="15" customHeight="1">
      <c r="C18" s="193"/>
      <c r="D18" s="177" t="s">
        <v>349</v>
      </c>
      <c r="E18" s="178">
        <v>305</v>
      </c>
      <c r="F18" s="216"/>
      <c r="G18" s="216"/>
      <c r="H18" s="216"/>
      <c r="I18" s="216"/>
      <c r="J18" s="270"/>
    </row>
    <row r="19" spans="3:10" ht="15" customHeight="1">
      <c r="C19" s="193"/>
      <c r="D19" s="177" t="s">
        <v>350</v>
      </c>
      <c r="E19" s="178">
        <v>306</v>
      </c>
      <c r="F19" s="216"/>
      <c r="G19" s="216"/>
      <c r="H19" s="200" t="s">
        <v>345</v>
      </c>
      <c r="I19" s="200" t="s">
        <v>345</v>
      </c>
      <c r="J19" s="201" t="s">
        <v>345</v>
      </c>
    </row>
    <row r="20" spans="3:10" ht="15" customHeight="1">
      <c r="C20" s="193"/>
      <c r="D20" s="177" t="s">
        <v>351</v>
      </c>
      <c r="E20" s="178">
        <v>307</v>
      </c>
      <c r="F20" s="216"/>
      <c r="G20" s="216"/>
      <c r="H20" s="200" t="s">
        <v>345</v>
      </c>
      <c r="I20" s="200" t="s">
        <v>345</v>
      </c>
      <c r="J20" s="201" t="s">
        <v>345</v>
      </c>
    </row>
    <row r="21" spans="3:10" ht="15" customHeight="1">
      <c r="C21" s="193"/>
      <c r="D21" s="177" t="s">
        <v>352</v>
      </c>
      <c r="E21" s="178">
        <v>308</v>
      </c>
      <c r="F21" s="216"/>
      <c r="G21" s="216"/>
      <c r="H21" s="216"/>
      <c r="I21" s="216"/>
      <c r="J21" s="219"/>
    </row>
    <row r="22" spans="3:10" ht="15" customHeight="1">
      <c r="C22" s="193"/>
      <c r="D22" s="177" t="s">
        <v>353</v>
      </c>
      <c r="E22" s="178">
        <v>309</v>
      </c>
      <c r="F22" s="200" t="s">
        <v>345</v>
      </c>
      <c r="G22" s="200" t="s">
        <v>345</v>
      </c>
      <c r="H22" s="216"/>
      <c r="I22" s="216"/>
      <c r="J22" s="201" t="s">
        <v>345</v>
      </c>
    </row>
    <row r="23" spans="3:10" ht="15" customHeight="1">
      <c r="C23" s="193"/>
      <c r="D23" s="177" t="s">
        <v>354</v>
      </c>
      <c r="E23" s="178">
        <v>310</v>
      </c>
      <c r="F23" s="216"/>
      <c r="G23" s="216"/>
      <c r="H23" s="216"/>
      <c r="I23" s="216"/>
      <c r="J23" s="218">
        <f>I23+G23</f>
        <v>0</v>
      </c>
    </row>
    <row r="24" spans="3:10" ht="15" customHeight="1">
      <c r="C24" s="193"/>
      <c r="D24" s="177" t="s">
        <v>355</v>
      </c>
      <c r="E24" s="178">
        <v>311</v>
      </c>
      <c r="F24" s="216"/>
      <c r="G24" s="216"/>
      <c r="H24" s="216"/>
      <c r="I24" s="216"/>
      <c r="J24" s="218">
        <f>I24+G24</f>
        <v>0</v>
      </c>
    </row>
    <row r="25" spans="3:10" ht="22.5">
      <c r="C25" s="193"/>
      <c r="D25" s="177" t="s">
        <v>356</v>
      </c>
      <c r="E25" s="178">
        <v>312</v>
      </c>
      <c r="F25" s="216">
        <f>'Раздел I. А'!BJ49</f>
        <v>372.27186</v>
      </c>
      <c r="G25" s="216">
        <f>'Раздел I. А'!BQ49</f>
        <v>1670.30971</v>
      </c>
      <c r="H25" s="216"/>
      <c r="I25" s="216"/>
      <c r="J25" s="218">
        <f>G25+I25</f>
        <v>1670.30971</v>
      </c>
    </row>
    <row r="26" spans="3:10" ht="22.5">
      <c r="C26" s="193"/>
      <c r="D26" s="177" t="s">
        <v>357</v>
      </c>
      <c r="E26" s="178">
        <v>313</v>
      </c>
      <c r="F26" s="216"/>
      <c r="G26" s="216"/>
      <c r="H26" s="216"/>
      <c r="I26" s="216"/>
      <c r="J26" s="218">
        <f>G26+I26</f>
        <v>0</v>
      </c>
    </row>
    <row r="27" spans="3:10" ht="15" customHeight="1">
      <c r="C27" s="193"/>
      <c r="D27" s="177" t="s">
        <v>358</v>
      </c>
      <c r="E27" s="178">
        <v>400</v>
      </c>
      <c r="F27" s="216"/>
      <c r="G27" s="200" t="s">
        <v>345</v>
      </c>
      <c r="H27" s="216"/>
      <c r="I27" s="200" t="s">
        <v>345</v>
      </c>
      <c r="J27" s="201" t="s">
        <v>345</v>
      </c>
    </row>
    <row r="28" spans="3:10" ht="15" customHeight="1">
      <c r="C28" s="193"/>
      <c r="D28" s="177" t="s">
        <v>359</v>
      </c>
      <c r="E28" s="178">
        <v>500</v>
      </c>
      <c r="F28" s="200" t="s">
        <v>345</v>
      </c>
      <c r="G28" s="200" t="s">
        <v>345</v>
      </c>
      <c r="H28" s="216"/>
      <c r="I28" s="216"/>
      <c r="J28" s="201" t="s">
        <v>345</v>
      </c>
    </row>
    <row r="29" spans="3:10" ht="15" customHeight="1">
      <c r="C29" s="193"/>
      <c r="D29" s="177" t="s">
        <v>360</v>
      </c>
      <c r="E29" s="178">
        <v>600</v>
      </c>
      <c r="F29" s="200" t="s">
        <v>345</v>
      </c>
      <c r="G29" s="200" t="s">
        <v>345</v>
      </c>
      <c r="H29" s="216"/>
      <c r="I29" s="200" t="s">
        <v>345</v>
      </c>
      <c r="J29" s="201" t="s">
        <v>345</v>
      </c>
    </row>
    <row r="30" spans="3:10" ht="15" customHeight="1">
      <c r="C30" s="193"/>
      <c r="D30" s="175" t="s">
        <v>361</v>
      </c>
      <c r="E30" s="176">
        <v>700</v>
      </c>
      <c r="F30" s="199" t="s">
        <v>345</v>
      </c>
      <c r="G30" s="199" t="s">
        <v>345</v>
      </c>
      <c r="H30" s="217"/>
      <c r="I30" s="217"/>
      <c r="J30" s="198" t="s">
        <v>345</v>
      </c>
    </row>
    <row r="33" spans="1:13" s="248" customFormat="1" ht="12.75">
      <c r="A33" s="247"/>
      <c r="D33" s="248" t="s">
        <v>38</v>
      </c>
      <c r="E33" s="330" t="str">
        <f>IF(Титульный!$G$43="","",Титульный!$G$43)</f>
        <v>Лукишин Игорь Геннадьевич</v>
      </c>
      <c r="F33" s="330"/>
      <c r="G33" s="330"/>
      <c r="H33" s="330"/>
      <c r="J33" s="332"/>
      <c r="K33" s="333"/>
    </row>
    <row r="34" spans="1:13" s="248" customFormat="1" ht="12.75">
      <c r="A34" s="247"/>
      <c r="E34" s="334" t="s">
        <v>39</v>
      </c>
      <c r="F34" s="334"/>
      <c r="G34" s="334"/>
      <c r="H34" s="334"/>
      <c r="J34" s="335" t="s">
        <v>40</v>
      </c>
      <c r="K34" s="334"/>
    </row>
    <row r="35" spans="1:13" s="248" customFormat="1" ht="12.75">
      <c r="A35" s="247"/>
      <c r="G35" s="250"/>
      <c r="K35" s="250"/>
    </row>
    <row r="36" spans="1:13" s="248" customFormat="1" ht="12.75">
      <c r="A36" s="247"/>
    </row>
    <row r="37" spans="1:13" s="248" customFormat="1" ht="12.75">
      <c r="A37" s="247"/>
      <c r="D37" s="251" t="s">
        <v>41</v>
      </c>
      <c r="E37" s="330" t="str">
        <f>IF(Титульный!$G$50="","",Титульный!$G$50)</f>
        <v>Начальник службы ЭСТОП</v>
      </c>
      <c r="F37" s="330"/>
      <c r="G37" s="249"/>
      <c r="H37" s="330" t="str">
        <f>IF(Титульный!$G$49="","",Титульный!$G$49)</f>
        <v>Боровой Сергей Юрьевич</v>
      </c>
      <c r="I37" s="330"/>
      <c r="J37" s="330"/>
      <c r="K37" s="249"/>
      <c r="L37" s="252"/>
      <c r="M37" s="252"/>
    </row>
    <row r="38" spans="1:13" s="248" customFormat="1" ht="12.75">
      <c r="A38" s="247"/>
      <c r="D38" s="251" t="s">
        <v>42</v>
      </c>
      <c r="E38" s="329" t="s">
        <v>43</v>
      </c>
      <c r="F38" s="329"/>
      <c r="G38" s="250"/>
      <c r="H38" s="329" t="s">
        <v>39</v>
      </c>
      <c r="I38" s="329"/>
      <c r="J38" s="329"/>
      <c r="K38" s="250"/>
      <c r="L38" s="329" t="s">
        <v>40</v>
      </c>
      <c r="M38" s="329"/>
    </row>
    <row r="39" spans="1:13" s="248" customFormat="1" ht="12.75">
      <c r="A39" s="247"/>
      <c r="D39" s="251" t="s">
        <v>44</v>
      </c>
    </row>
    <row r="40" spans="1:13" s="248" customFormat="1" ht="12.75">
      <c r="A40" s="247"/>
      <c r="E40" s="330" t="str">
        <f>IF(Титульный!$G$51="","",Титульный!$G$51)</f>
        <v>8(423)2306-940</v>
      </c>
      <c r="F40" s="330"/>
      <c r="G40" s="330"/>
      <c r="I40" s="253" t="s">
        <v>45</v>
      </c>
      <c r="J40" s="251"/>
    </row>
    <row r="41" spans="1:13" s="248" customFormat="1" ht="12.75">
      <c r="A41" s="247"/>
      <c r="E41" s="331" t="s">
        <v>46</v>
      </c>
      <c r="F41" s="331"/>
      <c r="G41" s="331"/>
      <c r="I41" s="254" t="s">
        <v>47</v>
      </c>
      <c r="J41" s="254"/>
    </row>
  </sheetData>
  <sheetProtection password="FA9C" sheet="1" objects="1" scenarios="1" formatColumns="0" formatRows="0"/>
  <mergeCells count="11">
    <mergeCell ref="E38:F38"/>
    <mergeCell ref="H38:J38"/>
    <mergeCell ref="L38:M38"/>
    <mergeCell ref="E40:G40"/>
    <mergeCell ref="E41:G41"/>
    <mergeCell ref="E33:H33"/>
    <mergeCell ref="J33:K33"/>
    <mergeCell ref="E34:H34"/>
    <mergeCell ref="J34:K34"/>
    <mergeCell ref="E37:F37"/>
    <mergeCell ref="H37:J37"/>
  </mergeCells>
  <phoneticPr fontId="3" type="noConversion"/>
  <dataValidations count="1">
    <dataValidation type="decimal" allowBlank="1" showErrorMessage="1" errorTitle="Ошибка" error="Допускается ввод только действительных чисел!" sqref="I13 I30 I28 H27:H30 F27 F13:G15 H22:I22 H21:J21 G18:G21 F23:I26 H16:H18 F16:F21 H15:I15 I18:J18 J16:J17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96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84</vt:i4>
      </vt:variant>
    </vt:vector>
  </HeadingPairs>
  <TitlesOfParts>
    <vt:vector size="96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</vt:lpstr>
      <vt:lpstr>Раздел II. Б</vt:lpstr>
      <vt:lpstr>Раздел III</vt:lpstr>
      <vt:lpstr>Раздел IV</vt:lpstr>
      <vt:lpstr>Комментарии</vt:lpstr>
      <vt:lpstr>Проверка</vt:lpstr>
      <vt:lpstr>Лист1</vt:lpstr>
      <vt:lpstr>activity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et_com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kpp</vt:lpstr>
      <vt:lpstr>LastUpdateDate_MO</vt:lpstr>
      <vt:lpstr>LastUpdateDate_ORG</vt:lpstr>
      <vt:lpstr>LastUpdateDate_ReestrOrg</vt:lpstr>
      <vt:lpstr>LIST_MR_MO_OKTMO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MONTH</vt:lpstr>
      <vt:lpstr>mr</vt:lpstr>
      <vt:lpstr>MR_LIST</vt:lpstr>
      <vt:lpstr>nds</vt:lpstr>
      <vt:lpstr>oktmo</vt:lpstr>
      <vt:lpstr>org</vt:lpstr>
      <vt:lpstr>OVERDUE_INTERVAL</vt:lpstr>
      <vt:lpstr>pDel_Comm</vt:lpstr>
      <vt:lpstr>REESTR_ORG_RANGE</vt:lpstr>
      <vt:lpstr>REGION</vt:lpstr>
      <vt:lpstr>region_name</vt:lpstr>
      <vt:lpstr>Sposob_Priobr_Range</vt:lpstr>
      <vt:lpstr>tit_buy_ee</vt:lpstr>
      <vt:lpstr>tit_gp</vt:lpstr>
      <vt:lpstr>tit_month</vt:lpstr>
      <vt:lpstr>tit_stat_work_place</vt:lpstr>
      <vt:lpstr>tit_type_report</vt:lpstr>
      <vt:lpstr>type_report</vt:lpstr>
      <vt:lpstr>UpdStatus</vt:lpstr>
      <vt:lpstr>version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Cведения о полезном отпуске (продаже) электрической энергии и мощности отдельным категориям потребителей</dc:title>
  <dc:subject>Cведения о полезном отпуске (продаже) электрической энергии и мощности отдельным категориям потребителей</dc:subject>
  <dc:creator>--</dc:creator>
  <cp:lastModifiedBy>Евгений Сергеевич Флусов</cp:lastModifiedBy>
  <cp:lastPrinted>2013-07-10T11:04:43Z</cp:lastPrinted>
  <dcterms:created xsi:type="dcterms:W3CDTF">2004-05-21T07:18:45Z</dcterms:created>
  <dcterms:modified xsi:type="dcterms:W3CDTF">2018-06-21T00:29:14Z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46EE.ST</vt:lpwstr>
  </property>
  <property fmtid="{D5CDD505-2E9C-101B-9397-08002B2CF9AE}" pid="4" name="Status">
    <vt:lpwstr>2</vt:lpwstr>
  </property>
  <property fmtid="{D5CDD505-2E9C-101B-9397-08002B2CF9AE}" pid="5" name="CurrentVersion">
    <vt:lpwstr>3.2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